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0a86a0505848314/Documents/Parent Information/"/>
    </mc:Choice>
  </mc:AlternateContent>
  <xr:revisionPtr revIDLastSave="252" documentId="8_{D56C8746-167F-4E7A-9BD2-67CE07F6B1A1}" xr6:coauthVersionLast="47" xr6:coauthVersionMax="47" xr10:uidLastSave="{97F74DF4-20CB-4FF2-AC14-72DF67DA1116}"/>
  <bookViews>
    <workbookView xWindow="-120" yWindow="-120" windowWidth="20730" windowHeight="11040" xr2:uid="{00000000-000D-0000-FFFF-FFFF00000000}"/>
  </bookViews>
  <sheets>
    <sheet name="EventCalendar" sheetId="2" r:id="rId1"/>
    <sheet name="©" sheetId="3" r:id="rId2"/>
  </sheets>
  <definedNames>
    <definedName name="_xlnm.Print_Area" localSheetId="0">EventCalendar!$B$2:$V$59</definedName>
    <definedName name="startday">EventCalendar!$Y$15</definedName>
    <definedName name="valuevx">42.314159</definedName>
    <definedName name="vertex42_copyright" hidden="1">"© 2013-2021 Vertex42 LLC"</definedName>
    <definedName name="vertex42_id" localSheetId="1" hidden="1">"yearly-school-calendar.xlsx"</definedName>
    <definedName name="vertex42_id" hidden="1">"school-event-calendar.xlsx"</definedName>
    <definedName name="vertex42_title" localSheetId="1" hidden="1">"Yearly School Calendar Template"</definedName>
    <definedName name="vertex42_title" hidden="1">"School Event Calendar Template"</definedName>
    <definedName name="year">EventCalendar!$Y$10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  <c r="B4" i="2"/>
  <c r="B6" i="2" s="1"/>
  <c r="C6" i="2" s="1"/>
  <c r="D6" i="2" s="1"/>
  <c r="E6" i="2" s="1"/>
  <c r="F6" i="2" s="1"/>
  <c r="G6" i="2" s="1"/>
  <c r="H6" i="2" s="1"/>
  <c r="B7" i="2" s="1"/>
  <c r="C7" i="2" s="1"/>
  <c r="D7" i="2" s="1"/>
  <c r="E7" i="2" s="1"/>
  <c r="B5" i="2"/>
  <c r="C5" i="2"/>
  <c r="E5" i="2"/>
  <c r="F5" i="2"/>
  <c r="G5" i="2"/>
  <c r="H5" i="2"/>
  <c r="B15" i="2"/>
  <c r="B17" i="2" s="1"/>
  <c r="C17" i="2" s="1"/>
  <c r="D17" i="2" s="1"/>
  <c r="E17" i="2" s="1"/>
  <c r="F17" i="2" s="1"/>
  <c r="G17" i="2" s="1"/>
  <c r="H17" i="2" s="1"/>
  <c r="B18" i="2" s="1"/>
  <c r="C18" i="2" s="1"/>
  <c r="D18" i="2" s="1"/>
  <c r="E18" i="2" s="1"/>
  <c r="F18" i="2" s="1"/>
  <c r="G18" i="2" s="1"/>
  <c r="H18" i="2" s="1"/>
  <c r="B19" i="2" s="1"/>
  <c r="C19" i="2" s="1"/>
  <c r="D19" i="2" s="1"/>
  <c r="E19" i="2" s="1"/>
  <c r="F19" i="2" s="1"/>
  <c r="G19" i="2" s="1"/>
  <c r="H19" i="2" s="1"/>
  <c r="B20" i="2" s="1"/>
  <c r="C20" i="2" s="1"/>
  <c r="D20" i="2" s="1"/>
  <c r="E20" i="2" s="1"/>
  <c r="F20" i="2" s="1"/>
  <c r="G20" i="2" s="1"/>
  <c r="H20" i="2" s="1"/>
  <c r="B21" i="2" s="1"/>
  <c r="C21" i="2" s="1"/>
  <c r="D21" i="2" s="1"/>
  <c r="E21" i="2" s="1"/>
  <c r="F21" i="2" s="1"/>
  <c r="G21" i="2" s="1"/>
  <c r="H21" i="2" s="1"/>
  <c r="B22" i="2" s="1"/>
  <c r="C22" i="2" s="1"/>
  <c r="D22" i="2" s="1"/>
  <c r="E22" i="2" s="1"/>
  <c r="F22" i="2" s="1"/>
  <c r="G22" i="2" s="1"/>
  <c r="H22" i="2" s="1"/>
  <c r="B16" i="2"/>
  <c r="C16" i="2"/>
  <c r="D16" i="2"/>
  <c r="E16" i="2"/>
  <c r="F16" i="2"/>
  <c r="G16" i="2"/>
  <c r="H16" i="2"/>
  <c r="B25" i="2"/>
  <c r="B27" i="2" s="1"/>
  <c r="C27" i="2" s="1"/>
  <c r="D27" i="2" s="1"/>
  <c r="E27" i="2" s="1"/>
  <c r="F27" i="2" s="1"/>
  <c r="G27" i="2" s="1"/>
  <c r="H27" i="2" s="1"/>
  <c r="B28" i="2" s="1"/>
  <c r="C28" i="2" s="1"/>
  <c r="D28" i="2" s="1"/>
  <c r="E28" i="2" s="1"/>
  <c r="F28" i="2" s="1"/>
  <c r="G28" i="2" s="1"/>
  <c r="H28" i="2" s="1"/>
  <c r="B29" i="2" s="1"/>
  <c r="C29" i="2" s="1"/>
  <c r="D29" i="2" s="1"/>
  <c r="E29" i="2" s="1"/>
  <c r="B26" i="2"/>
  <c r="C26" i="2"/>
  <c r="D26" i="2"/>
  <c r="E26" i="2"/>
  <c r="F26" i="2"/>
  <c r="G26" i="2"/>
  <c r="H26" i="2"/>
  <c r="B34" i="2"/>
  <c r="B36" i="2" s="1"/>
  <c r="C36" i="2" s="1"/>
  <c r="D36" i="2" s="1"/>
  <c r="E36" i="2" s="1"/>
  <c r="F36" i="2" s="1"/>
  <c r="G36" i="2" s="1"/>
  <c r="H36" i="2" s="1"/>
  <c r="B37" i="2" s="1"/>
  <c r="C37" i="2" s="1"/>
  <c r="D37" i="2" s="1"/>
  <c r="E37" i="2" s="1"/>
  <c r="F37" i="2" s="1"/>
  <c r="G37" i="2" s="1"/>
  <c r="H37" i="2" s="1"/>
  <c r="B38" i="2" s="1"/>
  <c r="C38" i="2" s="1"/>
  <c r="D38" i="2" s="1"/>
  <c r="E38" i="2" s="1"/>
  <c r="F38" i="2" s="1"/>
  <c r="G38" i="2" s="1"/>
  <c r="H38" i="2" s="1"/>
  <c r="B39" i="2" s="1"/>
  <c r="C39" i="2" s="1"/>
  <c r="D39" i="2" s="1"/>
  <c r="B35" i="2"/>
  <c r="C35" i="2"/>
  <c r="D35" i="2"/>
  <c r="E35" i="2"/>
  <c r="F35" i="2"/>
  <c r="G35" i="2"/>
  <c r="H35" i="2"/>
  <c r="B43" i="2"/>
  <c r="Y4" i="2"/>
  <c r="F29" i="2" l="1"/>
  <c r="G29" i="2" s="1"/>
  <c r="H29" i="2" s="1"/>
  <c r="B30" i="2" s="1"/>
  <c r="E39" i="2"/>
  <c r="F39" i="2" s="1"/>
  <c r="G39" i="2" s="1"/>
  <c r="H39" i="2" s="1"/>
  <c r="B40" i="2" s="1"/>
  <c r="C40" i="2" s="1"/>
  <c r="D40" i="2" s="1"/>
  <c r="E40" i="2" s="1"/>
  <c r="F40" i="2" s="1"/>
  <c r="G40" i="2" s="1"/>
  <c r="H40" i="2" s="1"/>
  <c r="B41" i="2" s="1"/>
  <c r="C41" i="2" s="1"/>
  <c r="D41" i="2" s="1"/>
  <c r="E41" i="2" s="1"/>
  <c r="F41" i="2" s="1"/>
  <c r="G41" i="2" s="1"/>
  <c r="H41" i="2" s="1"/>
  <c r="F7" i="2"/>
  <c r="G7" i="2" s="1"/>
  <c r="H7" i="2" s="1"/>
  <c r="B8" i="2" s="1"/>
  <c r="S5" i="2"/>
  <c r="R5" i="2"/>
  <c r="Q5" i="2"/>
  <c r="P5" i="2"/>
  <c r="O5" i="2"/>
  <c r="N5" i="2"/>
  <c r="M5" i="2"/>
  <c r="S14" i="2"/>
  <c r="R14" i="2"/>
  <c r="Q14" i="2"/>
  <c r="P14" i="2"/>
  <c r="O14" i="2"/>
  <c r="N14" i="2"/>
  <c r="M14" i="2"/>
  <c r="S25" i="2"/>
  <c r="R25" i="2"/>
  <c r="Q25" i="2"/>
  <c r="P25" i="2"/>
  <c r="O25" i="2"/>
  <c r="N25" i="2"/>
  <c r="M25" i="2"/>
  <c r="S34" i="2"/>
  <c r="R34" i="2"/>
  <c r="Q34" i="2"/>
  <c r="P34" i="2"/>
  <c r="O34" i="2"/>
  <c r="N34" i="2"/>
  <c r="M34" i="2"/>
  <c r="S43" i="2"/>
  <c r="R43" i="2"/>
  <c r="Q43" i="2"/>
  <c r="P43" i="2"/>
  <c r="O43" i="2"/>
  <c r="N43" i="2"/>
  <c r="M43" i="2"/>
  <c r="H44" i="2"/>
  <c r="G44" i="2"/>
  <c r="F44" i="2"/>
  <c r="E44" i="2"/>
  <c r="D44" i="2"/>
  <c r="C44" i="2"/>
  <c r="B44" i="2"/>
  <c r="C30" i="2" l="1"/>
  <c r="D30" i="2" s="1"/>
  <c r="E30" i="2" s="1"/>
  <c r="F30" i="2" s="1"/>
  <c r="G30" i="2" s="1"/>
  <c r="H30" i="2" s="1"/>
  <c r="B31" i="2" s="1"/>
  <c r="C31" i="2" s="1"/>
  <c r="D31" i="2" s="1"/>
  <c r="E31" i="2" s="1"/>
  <c r="F31" i="2" s="1"/>
  <c r="G31" i="2" s="1"/>
  <c r="H31" i="2" s="1"/>
  <c r="B32" i="2" s="1"/>
  <c r="C32" i="2" s="1"/>
  <c r="D32" i="2" s="1"/>
  <c r="E32" i="2" s="1"/>
  <c r="F32" i="2" s="1"/>
  <c r="G32" i="2" s="1"/>
  <c r="H32" i="2" s="1"/>
  <c r="C8" i="2"/>
  <c r="D8" i="2" s="1"/>
  <c r="E8" i="2" s="1"/>
  <c r="F8" i="2" s="1"/>
  <c r="G8" i="2" s="1"/>
  <c r="H8" i="2" s="1"/>
  <c r="B9" i="2" s="1"/>
  <c r="C9" i="2" s="1"/>
  <c r="D9" i="2" s="1"/>
  <c r="E9" i="2" s="1"/>
  <c r="F9" i="2" s="1"/>
  <c r="G9" i="2" s="1"/>
  <c r="H9" i="2" s="1"/>
  <c r="M13" i="2"/>
  <c r="M15" i="2" s="1"/>
  <c r="N15" i="2" s="1"/>
  <c r="O15" i="2" s="1"/>
  <c r="P15" i="2" s="1"/>
  <c r="Q15" i="2" s="1"/>
  <c r="R15" i="2" s="1"/>
  <c r="S15" i="2" s="1"/>
  <c r="M16" i="2" s="1"/>
  <c r="N16" i="2" s="1"/>
  <c r="O16" i="2" s="1"/>
  <c r="P16" i="2" s="1"/>
  <c r="Q16" i="2" s="1"/>
  <c r="R16" i="2" s="1"/>
  <c r="S16" i="2" s="1"/>
  <c r="M17" i="2" s="1"/>
  <c r="N17" i="2" s="1"/>
  <c r="O17" i="2" s="1"/>
  <c r="P17" i="2" s="1"/>
  <c r="Q17" i="2" s="1"/>
  <c r="R17" i="2" s="1"/>
  <c r="S17" i="2" s="1"/>
  <c r="M18" i="2" s="1"/>
  <c r="N18" i="2" s="1"/>
  <c r="O18" i="2" s="1"/>
  <c r="P18" i="2" s="1"/>
  <c r="Q18" i="2" s="1"/>
  <c r="R18" i="2" s="1"/>
  <c r="S18" i="2" s="1"/>
  <c r="M19" i="2" s="1"/>
  <c r="N19" i="2" s="1"/>
  <c r="O19" i="2" s="1"/>
  <c r="P19" i="2" s="1"/>
  <c r="Q19" i="2" s="1"/>
  <c r="R19" i="2" s="1"/>
  <c r="S19" i="2" s="1"/>
  <c r="M42" i="2"/>
  <c r="M33" i="2"/>
  <c r="M24" i="2"/>
  <c r="M4" i="2"/>
  <c r="M6" i="2" s="1"/>
  <c r="N6" i="2" s="1"/>
  <c r="O6" i="2" s="1"/>
  <c r="B10" i="2" l="1"/>
  <c r="C10" i="2" s="1"/>
  <c r="D10" i="2" s="1"/>
  <c r="E10" i="2" s="1"/>
  <c r="F10" i="2" s="1"/>
  <c r="G10" i="2" s="1"/>
  <c r="H10" i="2" s="1"/>
  <c r="B11" i="2" s="1"/>
  <c r="C11" i="2" s="1"/>
  <c r="D11" i="2" s="1"/>
  <c r="E11" i="2" s="1"/>
  <c r="F11" i="2" s="1"/>
  <c r="G11" i="2" s="1"/>
  <c r="H11" i="2" s="1"/>
  <c r="P6" i="2"/>
  <c r="Q6" i="2" s="1"/>
  <c r="R6" i="2" s="1"/>
  <c r="S6" i="2" s="1"/>
  <c r="M7" i="2" s="1"/>
  <c r="N7" i="2" s="1"/>
  <c r="O7" i="2" s="1"/>
  <c r="P7" i="2" s="1"/>
  <c r="Q7" i="2" s="1"/>
  <c r="R7" i="2" s="1"/>
  <c r="S7" i="2" s="1"/>
  <c r="M8" i="2" s="1"/>
  <c r="N8" i="2" s="1"/>
  <c r="O8" i="2" s="1"/>
  <c r="P8" i="2" s="1"/>
  <c r="Q8" i="2" s="1"/>
  <c r="R8" i="2" s="1"/>
  <c r="S8" i="2" s="1"/>
  <c r="M9" i="2" s="1"/>
  <c r="N9" i="2" s="1"/>
  <c r="O9" i="2" s="1"/>
  <c r="P9" i="2" s="1"/>
  <c r="Q9" i="2" s="1"/>
  <c r="R9" i="2" s="1"/>
  <c r="S9" i="2" s="1"/>
  <c r="M26" i="2"/>
  <c r="N26" i="2" s="1"/>
  <c r="O26" i="2" s="1"/>
  <c r="P26" i="2" s="1"/>
  <c r="Q26" i="2" s="1"/>
  <c r="R26" i="2" s="1"/>
  <c r="S26" i="2" s="1"/>
  <c r="M27" i="2" s="1"/>
  <c r="N27" i="2" s="1"/>
  <c r="M35" i="2"/>
  <c r="N35" i="2" s="1"/>
  <c r="O35" i="2" s="1"/>
  <c r="P35" i="2" s="1"/>
  <c r="Q35" i="2" s="1"/>
  <c r="R35" i="2" s="1"/>
  <c r="S35" i="2" s="1"/>
  <c r="M36" i="2" s="1"/>
  <c r="N36" i="2" s="1"/>
  <c r="O36" i="2" s="1"/>
  <c r="P36" i="2" s="1"/>
  <c r="Q36" i="2" s="1"/>
  <c r="R36" i="2" s="1"/>
  <c r="S36" i="2" s="1"/>
  <c r="M37" i="2" s="1"/>
  <c r="N37" i="2" s="1"/>
  <c r="O37" i="2" s="1"/>
  <c r="P37" i="2" s="1"/>
  <c r="B45" i="2"/>
  <c r="C45" i="2" s="1"/>
  <c r="D45" i="2" s="1"/>
  <c r="E45" i="2" s="1"/>
  <c r="F45" i="2" s="1"/>
  <c r="G45" i="2" s="1"/>
  <c r="H45" i="2" s="1"/>
  <c r="B46" i="2" s="1"/>
  <c r="C46" i="2" s="1"/>
  <c r="D46" i="2" s="1"/>
  <c r="E46" i="2" s="1"/>
  <c r="F46" i="2" s="1"/>
  <c r="G46" i="2" s="1"/>
  <c r="H46" i="2" s="1"/>
  <c r="B47" i="2" s="1"/>
  <c r="C47" i="2" s="1"/>
  <c r="D47" i="2" s="1"/>
  <c r="E47" i="2" s="1"/>
  <c r="F47" i="2" s="1"/>
  <c r="G47" i="2" s="1"/>
  <c r="H47" i="2" s="1"/>
  <c r="B48" i="2" s="1"/>
  <c r="C48" i="2" s="1"/>
  <c r="D48" i="2" s="1"/>
  <c r="E48" i="2" s="1"/>
  <c r="F48" i="2" s="1"/>
  <c r="G48" i="2" s="1"/>
  <c r="H48" i="2" s="1"/>
  <c r="B49" i="2" s="1"/>
  <c r="C49" i="2" s="1"/>
  <c r="D49" i="2" s="1"/>
  <c r="E49" i="2" s="1"/>
  <c r="F49" i="2" s="1"/>
  <c r="G49" i="2" s="1"/>
  <c r="H49" i="2" s="1"/>
  <c r="B50" i="2" s="1"/>
  <c r="C50" i="2" s="1"/>
  <c r="D50" i="2" s="1"/>
  <c r="E50" i="2" s="1"/>
  <c r="F50" i="2" s="1"/>
  <c r="G50" i="2" s="1"/>
  <c r="H50" i="2" s="1"/>
  <c r="M44" i="2"/>
  <c r="N44" i="2" s="1"/>
  <c r="O44" i="2" s="1"/>
  <c r="P44" i="2" s="1"/>
  <c r="Q44" i="2" s="1"/>
  <c r="R44" i="2" s="1"/>
  <c r="S44" i="2" s="1"/>
  <c r="M45" i="2" s="1"/>
  <c r="N45" i="2" s="1"/>
  <c r="M10" i="2" l="1"/>
  <c r="N10" i="2" s="1"/>
  <c r="O10" i="2" s="1"/>
  <c r="P10" i="2" s="1"/>
  <c r="Q10" i="2" s="1"/>
  <c r="R10" i="2" s="1"/>
  <c r="S10" i="2" s="1"/>
  <c r="M11" i="2" s="1"/>
  <c r="N11" i="2" s="1"/>
  <c r="O11" i="2" s="1"/>
  <c r="P11" i="2" s="1"/>
  <c r="Q11" i="2" s="1"/>
  <c r="R11" i="2" s="1"/>
  <c r="S11" i="2" s="1"/>
  <c r="O45" i="2"/>
  <c r="P45" i="2" s="1"/>
  <c r="Q45" i="2" s="1"/>
  <c r="R45" i="2" s="1"/>
  <c r="S45" i="2" s="1"/>
  <c r="M46" i="2" s="1"/>
  <c r="N46" i="2" s="1"/>
  <c r="O46" i="2" s="1"/>
  <c r="P46" i="2" s="1"/>
  <c r="Q46" i="2" s="1"/>
  <c r="R46" i="2" s="1"/>
  <c r="S46" i="2" s="1"/>
  <c r="M47" i="2" s="1"/>
  <c r="N47" i="2" s="1"/>
  <c r="O47" i="2" s="1"/>
  <c r="P47" i="2" s="1"/>
  <c r="Q47" i="2" s="1"/>
  <c r="R47" i="2" s="1"/>
  <c r="S47" i="2" s="1"/>
  <c r="M48" i="2" s="1"/>
  <c r="N48" i="2" s="1"/>
  <c r="O48" i="2" s="1"/>
  <c r="P48" i="2" s="1"/>
  <c r="Q48" i="2" s="1"/>
  <c r="R48" i="2" s="1"/>
  <c r="S48" i="2" s="1"/>
  <c r="M49" i="2" s="1"/>
  <c r="N49" i="2" s="1"/>
  <c r="O49" i="2" s="1"/>
  <c r="P49" i="2" s="1"/>
  <c r="Q37" i="2"/>
  <c r="O27" i="2"/>
  <c r="P27" i="2" s="1"/>
  <c r="Q27" i="2" s="1"/>
  <c r="R27" i="2" s="1"/>
  <c r="S27" i="2" s="1"/>
  <c r="M28" i="2" s="1"/>
  <c r="N28" i="2" s="1"/>
  <c r="O28" i="2" s="1"/>
  <c r="P28" i="2" s="1"/>
  <c r="Q28" i="2" s="1"/>
  <c r="R28" i="2" s="1"/>
  <c r="S28" i="2" s="1"/>
  <c r="M29" i="2" s="1"/>
  <c r="N29" i="2" s="1"/>
  <c r="O29" i="2" s="1"/>
  <c r="P29" i="2" s="1"/>
  <c r="Q29" i="2" s="1"/>
  <c r="R29" i="2" s="1"/>
  <c r="S29" i="2" s="1"/>
  <c r="M30" i="2" s="1"/>
  <c r="N30" i="2" s="1"/>
  <c r="O30" i="2" s="1"/>
  <c r="P30" i="2" s="1"/>
  <c r="Q30" i="2" s="1"/>
  <c r="R30" i="2" s="1"/>
  <c r="S30" i="2" s="1"/>
  <c r="M31" i="2" s="1"/>
  <c r="N31" i="2" s="1"/>
  <c r="O31" i="2" s="1"/>
  <c r="P31" i="2" s="1"/>
  <c r="Q31" i="2" s="1"/>
  <c r="R31" i="2" s="1"/>
  <c r="S31" i="2" s="1"/>
  <c r="Q49" i="2" l="1"/>
  <c r="R49" i="2" s="1"/>
  <c r="S49" i="2" s="1"/>
  <c r="R37" i="2"/>
  <c r="S37" i="2" s="1"/>
  <c r="M38" i="2" s="1"/>
  <c r="N38" i="2" s="1"/>
  <c r="O38" i="2" s="1"/>
  <c r="P38" i="2" s="1"/>
  <c r="Q38" i="2" s="1"/>
  <c r="R38" i="2" s="1"/>
  <c r="S38" i="2" s="1"/>
  <c r="M39" i="2" s="1"/>
  <c r="Y31" i="2" s="1"/>
  <c r="O39" i="2" s="1"/>
  <c r="P39" i="2" s="1"/>
  <c r="Q39" i="2" s="1"/>
  <c r="R39" i="2" s="1"/>
  <c r="S39" i="2" s="1"/>
  <c r="M40" i="2" s="1"/>
  <c r="N40" i="2" s="1"/>
  <c r="O40" i="2" s="1"/>
  <c r="P40" i="2" s="1"/>
  <c r="Q40" i="2" s="1"/>
  <c r="R40" i="2" s="1"/>
  <c r="S40" i="2" s="1"/>
</calcChain>
</file>

<file path=xl/sharedStrings.xml><?xml version="1.0" encoding="utf-8"?>
<sst xmlns="http://schemas.openxmlformats.org/spreadsheetml/2006/main" count="89" uniqueCount="73">
  <si>
    <t>August</t>
  </si>
  <si>
    <t>January</t>
  </si>
  <si>
    <t>Students Return</t>
  </si>
  <si>
    <t>© 2013-2021 Vertex42 LLC</t>
  </si>
  <si>
    <t>INSTRUCTIONS: Change the year in the cell below.</t>
  </si>
  <si>
    <t>Meet the Teacher 1pm</t>
  </si>
  <si>
    <t>YEAR</t>
  </si>
  <si>
    <t>February</t>
  </si>
  <si>
    <t>START DAY (1=Sun, 2=Mon)</t>
  </si>
  <si>
    <t>September</t>
  </si>
  <si>
    <t>Publishing your calendar. If you want to publish a school calendar, you must ensure that it includes the following note and URL in the footer: Calendar Templates by Vertex42.com - https://www.vertex42.com/calendars/</t>
  </si>
  <si>
    <t>March</t>
  </si>
  <si>
    <t>October</t>
  </si>
  <si>
    <r>
      <t>Converting the calendar to a PDF</t>
    </r>
    <r>
      <rPr>
        <sz val="8"/>
        <color theme="3" tint="-0.249977111117893"/>
        <rFont val="Arial"/>
        <family val="2"/>
      </rPr>
      <t>. To publish a school calendar on your website, you should first convert it to a PDF. The best way to do that is to print to a PDF driver, or in Excel 2010/2013 you can go to Save As and select PDF.</t>
    </r>
  </si>
  <si>
    <t>April</t>
  </si>
  <si>
    <t>November</t>
  </si>
  <si>
    <r>
      <t>Changing the color scheme</t>
    </r>
    <r>
      <rPr>
        <sz val="8"/>
        <color theme="3" tint="-0.249977111117893"/>
        <rFont val="Arial"/>
        <family val="2"/>
      </rPr>
      <t>. You can change the color scheme by going to Page Layout &gt; Themes &gt; Colors.</t>
    </r>
  </si>
  <si>
    <t>May</t>
  </si>
  <si>
    <r>
      <t>Background colors</t>
    </r>
    <r>
      <rPr>
        <sz val="8"/>
        <color theme="3" tint="-0.249977111117893"/>
        <rFont val="Arial"/>
        <family val="2"/>
      </rPr>
      <t>. The background color for the weekends and blank days are controlled using conditional formatting. To edit, select the cell(s) and go to Format &gt; Conditional Formatting.</t>
    </r>
  </si>
  <si>
    <t>December</t>
  </si>
  <si>
    <r>
      <rPr>
        <b/>
        <sz val="8"/>
        <color rgb="FF000000"/>
        <rFont val="Georgia"/>
        <family val="1"/>
      </rPr>
      <t>Christmas Program</t>
    </r>
    <r>
      <rPr>
        <sz val="8"/>
        <color rgb="FF000000"/>
        <rFont val="Georgia"/>
        <family val="1"/>
      </rPr>
      <t xml:space="preserve"> </t>
    </r>
    <r>
      <rPr>
        <b/>
        <sz val="8"/>
        <color rgb="FF000000"/>
        <rFont val="Georgia"/>
        <family val="1"/>
      </rPr>
      <t xml:space="preserve"> 3's &amp; 4's</t>
    </r>
    <r>
      <rPr>
        <sz val="8"/>
        <color rgb="FF000000"/>
        <rFont val="Georgia"/>
        <family val="1"/>
      </rPr>
      <t xml:space="preserve"> </t>
    </r>
    <r>
      <rPr>
        <b/>
        <sz val="8"/>
        <color rgb="FF000000"/>
        <rFont val="Georgia"/>
        <family val="1"/>
      </rPr>
      <t>10am</t>
    </r>
  </si>
  <si>
    <t xml:space="preserve"> 4K Graduation 6pm</t>
  </si>
  <si>
    <t>ELC Closed</t>
  </si>
  <si>
    <t>Special Days</t>
  </si>
  <si>
    <t>First Day</t>
  </si>
  <si>
    <t>School Event Calendar</t>
  </si>
  <si>
    <t>By Vertex42.com</t>
  </si>
  <si>
    <t>https://www.vertex42.com/calendars/school-calendar.html</t>
  </si>
  <si>
    <t>This spreadsheet, including all worksheets and associated content is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</si>
  <si>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</si>
  <si>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</si>
  <si>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License Agreement</t>
  </si>
  <si>
    <t>https://www.vertex42.com/licensing/EULA_privateuse.html</t>
  </si>
  <si>
    <t>Do not delete this worksheet</t>
  </si>
  <si>
    <t>Picture Day</t>
  </si>
  <si>
    <t>New Parent Orientation 6pm</t>
  </si>
  <si>
    <t xml:space="preserve">No children </t>
  </si>
  <si>
    <t>Saint Mark ELC  2026-2027</t>
  </si>
  <si>
    <t>Ice Ceam Social 1:30pm</t>
  </si>
  <si>
    <t>No siblings</t>
  </si>
  <si>
    <t>First Day for Students</t>
  </si>
  <si>
    <t>17-28</t>
  </si>
  <si>
    <t>Colors Days</t>
  </si>
  <si>
    <t>17-red, 18-orange, 19-blue, 20-yellow, 21-white</t>
  </si>
  <si>
    <t>24-pink, 25-green, 26-purple, 27-brown, 28-black</t>
  </si>
  <si>
    <t>Team Spirit Day</t>
  </si>
  <si>
    <t>PJ Day</t>
  </si>
  <si>
    <t>Fall Festival/Trunk-or-Treat</t>
  </si>
  <si>
    <t>Fall Feast</t>
  </si>
  <si>
    <t>23-27</t>
  </si>
  <si>
    <t>7-11</t>
  </si>
  <si>
    <t>Christmas Dress Up Week</t>
  </si>
  <si>
    <t>PJ/Christmas Movie Day</t>
  </si>
  <si>
    <t>Christmas Party Day</t>
  </si>
  <si>
    <t>Last Day for Students</t>
  </si>
  <si>
    <t>18-5</t>
  </si>
  <si>
    <t>100th Day of School Celebration</t>
  </si>
  <si>
    <t>Mardi Gras Special Snack</t>
  </si>
  <si>
    <t>Valentine's Day Snack</t>
  </si>
  <si>
    <t>1-5</t>
  </si>
  <si>
    <t>St. Patrick's Day Snack</t>
  </si>
  <si>
    <t>Easter Egg Hunt/Party</t>
  </si>
  <si>
    <t>22-26</t>
  </si>
  <si>
    <t>5-9</t>
  </si>
  <si>
    <t>Community Helpers Week</t>
  </si>
  <si>
    <t>19-23</t>
  </si>
  <si>
    <t>Book Fair Week</t>
  </si>
  <si>
    <t>Art Show</t>
  </si>
  <si>
    <t>PJ/Stuffed Animal Day</t>
  </si>
  <si>
    <t>3-7</t>
  </si>
  <si>
    <t xml:space="preserve">Teacher Appreciation Week </t>
  </si>
  <si>
    <t>Year End Party Day</t>
  </si>
  <si>
    <t xml:space="preserve">Dr. Seuss Week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</si>
</sst>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mmmm"/>
    <numFmt numFmtId="166" formatCode="mmmm\ yyyy"/>
  </numFmts>
  <fonts count="32" x14ac:knownFonts="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60"/>
      <name val="Arial"/>
      <family val="2"/>
    </font>
    <font>
      <sz val="8"/>
      <name val="Century Gothic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8"/>
      <color theme="3" tint="-0.249977111117893"/>
      <name val="Arial"/>
      <family val="2"/>
    </font>
    <font>
      <sz val="8"/>
      <color theme="3" tint="-0.249977111117893"/>
      <name val="Arial"/>
      <family val="2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sz val="12"/>
      <color theme="1"/>
      <name val="Arial"/>
      <family val="2"/>
    </font>
    <font>
      <u/>
      <sz val="11"/>
      <color indexed="12"/>
      <name val="Arial"/>
      <family val="2"/>
    </font>
    <font>
      <sz val="9"/>
      <color theme="1" tint="0.499984740745262"/>
      <name val="Arial"/>
      <family val="2"/>
    </font>
    <font>
      <b/>
      <sz val="9"/>
      <color theme="3" tint="-0.249977111117893"/>
      <name val="Arial"/>
      <family val="2"/>
    </font>
    <font>
      <b/>
      <sz val="8"/>
      <color theme="1"/>
      <name val="Arial"/>
      <family val="2"/>
    </font>
    <font>
      <sz val="8"/>
      <name val="Georgia"/>
      <family val="1"/>
    </font>
    <font>
      <b/>
      <sz val="8"/>
      <name val="Georgia"/>
      <family val="1"/>
    </font>
    <font>
      <b/>
      <sz val="8"/>
      <color theme="1"/>
      <name val="Georgia"/>
      <family val="1"/>
    </font>
    <font>
      <b/>
      <sz val="8"/>
      <color rgb="FF000000"/>
      <name val="Georgia"/>
      <family val="1"/>
    </font>
    <font>
      <sz val="8"/>
      <color rgb="FF000000"/>
      <name val="Georgia"/>
      <family val="1"/>
    </font>
    <font>
      <sz val="9"/>
      <name val="Arial"/>
      <family val="2"/>
    </font>
    <font>
      <b/>
      <sz val="8"/>
      <color rgb="FF000000"/>
      <name val="Arial"/>
      <family val="2"/>
    </font>
    <font>
      <b/>
      <sz val="14"/>
      <color theme="4" tint="-0.249977111117893"/>
      <name val="Mangal"/>
      <family val="1"/>
    </font>
    <font>
      <b/>
      <sz val="7"/>
      <name val="Georgia"/>
      <family val="1"/>
    </font>
    <font>
      <sz val="7"/>
      <name val="Georgia"/>
      <family val="1"/>
    </font>
    <font>
      <sz val="7"/>
      <color rgb="FF000000"/>
      <name val="Georgia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464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3464AB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17" fillId="5" borderId="0" xfId="1" applyFont="1" applyFill="1" applyAlignment="1" applyProtection="1">
      <alignment horizontal="left" wrapText="1"/>
    </xf>
    <xf numFmtId="0" fontId="9" fillId="4" borderId="3" xfId="0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vertical="center"/>
    </xf>
    <xf numFmtId="0" fontId="2" fillId="5" borderId="0" xfId="0" applyFont="1" applyFill="1"/>
    <xf numFmtId="0" fontId="11" fillId="5" borderId="0" xfId="0" applyFont="1" applyFill="1" applyAlignment="1">
      <alignment horizontal="left" wrapText="1" indent="1"/>
    </xf>
    <xf numFmtId="0" fontId="12" fillId="5" borderId="0" xfId="0" applyFont="1" applyFill="1"/>
    <xf numFmtId="0" fontId="11" fillId="5" borderId="0" xfId="0" applyFont="1" applyFill="1"/>
    <xf numFmtId="0" fontId="11" fillId="5" borderId="0" xfId="0" applyFont="1" applyFill="1" applyAlignment="1">
      <alignment horizontal="left" wrapText="1"/>
    </xf>
    <xf numFmtId="0" fontId="14" fillId="5" borderId="0" xfId="0" applyFont="1" applyFill="1" applyAlignment="1">
      <alignment horizontal="left" wrapText="1"/>
    </xf>
    <xf numFmtId="0" fontId="15" fillId="5" borderId="0" xfId="0" applyFont="1" applyFill="1" applyAlignment="1">
      <alignment horizontal="left" wrapText="1"/>
    </xf>
    <xf numFmtId="0" fontId="11" fillId="5" borderId="0" xfId="0" applyFont="1" applyFill="1" applyAlignment="1">
      <alignment horizontal="left"/>
    </xf>
    <xf numFmtId="0" fontId="16" fillId="5" borderId="0" xfId="0" applyFont="1" applyFill="1" applyAlignment="1">
      <alignment horizontal="left" wrapText="1"/>
    </xf>
    <xf numFmtId="0" fontId="2" fillId="0" borderId="0" xfId="0" applyFont="1"/>
    <xf numFmtId="0" fontId="13" fillId="0" borderId="0" xfId="1" applyAlignment="1" applyProtection="1"/>
    <xf numFmtId="0" fontId="18" fillId="0" borderId="0" xfId="0" applyFont="1"/>
    <xf numFmtId="0" fontId="19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4" fontId="6" fillId="6" borderId="1" xfId="0" applyNumberFormat="1" applyFont="1" applyFill="1" applyBorder="1" applyAlignment="1">
      <alignment horizontal="center" vertical="center"/>
    </xf>
    <xf numFmtId="164" fontId="6" fillId="7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20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center" vertical="center"/>
    </xf>
    <xf numFmtId="0" fontId="21" fillId="0" borderId="0" xfId="0" applyFont="1"/>
    <xf numFmtId="0" fontId="21" fillId="5" borderId="0" xfId="0" applyFont="1" applyFill="1" applyAlignment="1">
      <alignment horizontal="left" vertical="center"/>
    </xf>
    <xf numFmtId="0" fontId="22" fillId="8" borderId="0" xfId="0" applyFont="1" applyFill="1" applyAlignment="1">
      <alignment horizontal="left" vertical="center"/>
    </xf>
    <xf numFmtId="0" fontId="22" fillId="8" borderId="0" xfId="0" applyFont="1" applyFill="1"/>
    <xf numFmtId="164" fontId="22" fillId="8" borderId="0" xfId="0" applyNumberFormat="1" applyFont="1" applyFill="1" applyAlignment="1">
      <alignment horizontal="left" vertical="center"/>
    </xf>
    <xf numFmtId="0" fontId="22" fillId="8" borderId="0" xfId="0" applyFont="1" applyFill="1" applyAlignment="1">
      <alignment vertical="center"/>
    </xf>
    <xf numFmtId="0" fontId="22" fillId="5" borderId="0" xfId="0" applyFont="1" applyFill="1"/>
    <xf numFmtId="0" fontId="22" fillId="8" borderId="0" xfId="0" applyFont="1" applyFill="1" applyAlignment="1">
      <alignment horizontal="left"/>
    </xf>
    <xf numFmtId="164" fontId="22" fillId="8" borderId="0" xfId="0" quotePrefix="1" applyNumberFormat="1" applyFont="1" applyFill="1" applyAlignment="1">
      <alignment horizontal="left" vertical="center"/>
    </xf>
    <xf numFmtId="16" fontId="22" fillId="8" borderId="0" xfId="0" applyNumberFormat="1" applyFont="1" applyFill="1"/>
    <xf numFmtId="16" fontId="21" fillId="0" borderId="0" xfId="0" applyNumberFormat="1" applyFont="1"/>
    <xf numFmtId="49" fontId="22" fillId="8" borderId="0" xfId="0" applyNumberFormat="1" applyFont="1" applyFill="1" applyAlignment="1">
      <alignment horizontal="left" vertical="center"/>
    </xf>
    <xf numFmtId="0" fontId="25" fillId="8" borderId="0" xfId="0" applyFont="1" applyFill="1"/>
    <xf numFmtId="0" fontId="6" fillId="0" borderId="0" xfId="0" applyFont="1"/>
    <xf numFmtId="0" fontId="26" fillId="0" borderId="0" xfId="0" applyFont="1"/>
    <xf numFmtId="0" fontId="24" fillId="8" borderId="0" xfId="0" applyFont="1" applyFill="1"/>
    <xf numFmtId="0" fontId="24" fillId="8" borderId="0" xfId="0" applyFont="1" applyFill="1" applyAlignment="1">
      <alignment vertical="center"/>
    </xf>
    <xf numFmtId="164" fontId="27" fillId="5" borderId="1" xfId="0" applyNumberFormat="1" applyFont="1" applyFill="1" applyBorder="1" applyAlignment="1">
      <alignment horizontal="center" vertical="center"/>
    </xf>
    <xf numFmtId="0" fontId="26" fillId="7" borderId="0" xfId="0" applyFont="1" applyFill="1"/>
    <xf numFmtId="0" fontId="26" fillId="6" borderId="0" xfId="0" applyFont="1" applyFill="1"/>
    <xf numFmtId="0" fontId="26" fillId="5" borderId="0" xfId="0" applyFont="1" applyFill="1"/>
    <xf numFmtId="164" fontId="6" fillId="10" borderId="1" xfId="0" applyNumberFormat="1" applyFont="1" applyFill="1" applyBorder="1" applyAlignment="1">
      <alignment horizontal="center" vertical="center"/>
    </xf>
    <xf numFmtId="164" fontId="20" fillId="7" borderId="1" xfId="0" applyNumberFormat="1" applyFont="1" applyFill="1" applyBorder="1" applyAlignment="1">
      <alignment horizontal="center" vertical="center"/>
    </xf>
    <xf numFmtId="0" fontId="22" fillId="5" borderId="0" xfId="0" applyFont="1" applyFill="1" applyAlignment="1">
      <alignment horizontal="left" vertical="center"/>
    </xf>
    <xf numFmtId="164" fontId="20" fillId="6" borderId="1" xfId="0" applyNumberFormat="1" applyFont="1" applyFill="1" applyBorder="1" applyAlignment="1">
      <alignment horizontal="center" vertical="center"/>
    </xf>
    <xf numFmtId="0" fontId="24" fillId="5" borderId="0" xfId="0" applyFont="1" applyFill="1"/>
    <xf numFmtId="0" fontId="26" fillId="10" borderId="0" xfId="0" applyFont="1" applyFill="1"/>
    <xf numFmtId="0" fontId="6" fillId="5" borderId="0" xfId="0" applyFont="1" applyFill="1"/>
    <xf numFmtId="0" fontId="22" fillId="5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164" fontId="22" fillId="5" borderId="0" xfId="0" applyNumberFormat="1" applyFont="1" applyFill="1" applyAlignment="1">
      <alignment horizontal="left" vertical="center"/>
    </xf>
    <xf numFmtId="0" fontId="24" fillId="5" borderId="0" xfId="0" applyFont="1" applyFill="1" applyAlignment="1">
      <alignment vertical="center"/>
    </xf>
    <xf numFmtId="0" fontId="1" fillId="5" borderId="0" xfId="0" applyFont="1" applyFill="1"/>
    <xf numFmtId="0" fontId="22" fillId="5" borderId="0" xfId="0" applyFont="1" applyFill="1" applyAlignment="1">
      <alignment horizontal="left"/>
    </xf>
    <xf numFmtId="0" fontId="23" fillId="5" borderId="0" xfId="0" applyFont="1" applyFill="1"/>
    <xf numFmtId="0" fontId="21" fillId="5" borderId="0" xfId="0" applyFont="1" applyFill="1"/>
    <xf numFmtId="0" fontId="29" fillId="8" borderId="0" xfId="0" applyFont="1" applyFill="1" applyAlignment="1">
      <alignment horizontal="left" vertical="center"/>
    </xf>
    <xf numFmtId="0" fontId="29" fillId="5" borderId="0" xfId="0" applyFont="1" applyFill="1" applyAlignment="1">
      <alignment horizontal="left" vertical="center"/>
    </xf>
    <xf numFmtId="0" fontId="30" fillId="0" borderId="0" xfId="0" applyFont="1"/>
    <xf numFmtId="0" fontId="31" fillId="5" borderId="0" xfId="0" applyFont="1" applyFill="1"/>
    <xf numFmtId="49" fontId="29" fillId="8" borderId="0" xfId="0" quotePrefix="1" applyNumberFormat="1" applyFont="1" applyFill="1" applyAlignment="1">
      <alignment horizontal="left" vertical="center"/>
    </xf>
    <xf numFmtId="164" fontId="29" fillId="8" borderId="0" xfId="0" applyNumberFormat="1" applyFont="1" applyFill="1" applyAlignment="1">
      <alignment horizontal="left" vertical="center"/>
    </xf>
    <xf numFmtId="49" fontId="29" fillId="8" borderId="0" xfId="0" applyNumberFormat="1" applyFont="1" applyFill="1" applyAlignment="1">
      <alignment horizontal="left" vertical="center"/>
    </xf>
    <xf numFmtId="0" fontId="28" fillId="5" borderId="0" xfId="0" applyFont="1" applyFill="1" applyAlignment="1">
      <alignment horizontal="center" vertical="center"/>
    </xf>
    <xf numFmtId="166" fontId="5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vertical="center"/>
    </xf>
    <xf numFmtId="165" fontId="22" fillId="9" borderId="2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</cellXfs>
  <cellStyles count="2">
    <cellStyle name="Hyperlink" xfId="1" builtinId="8" customBuiltin="1"/>
    <cellStyle name="Normal" xfId="0" builtinId="0"/>
  </cellStyles>
  <dxfs count="2">
    <dxf>
      <font>
        <condense val="0"/>
        <extend val="0"/>
        <color auto="1"/>
      </font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A0C9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EBF3E4"/>
      <rgbColor rgb="00EDE4F3"/>
      <rgbColor rgb="001849B5"/>
      <rgbColor rgb="0036ACA2"/>
      <rgbColor rgb="00F0BA00"/>
      <rgbColor rgb="00D2BCE1"/>
      <rgbColor rgb="00AC83C9"/>
      <rgbColor rgb="00673B87"/>
      <rgbColor rgb="005B873B"/>
      <rgbColor rgb="00B2B2B2"/>
      <rgbColor rgb="00003366"/>
      <rgbColor rgb="00109618"/>
      <rgbColor rgb="00085108"/>
      <rgbColor rgb="00635100"/>
      <rgbColor rgb="00442759"/>
      <rgbColor rgb="00CBE1BC"/>
      <rgbColor rgb="003C5927"/>
      <rgbColor rgb="00333333"/>
    </indexedColors>
    <mruColors>
      <color rgb="FFFACDA8"/>
      <color rgb="FFF8B074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vertex42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9525</xdr:colOff>
      <xdr:row>0</xdr:row>
      <xdr:rowOff>0</xdr:rowOff>
    </xdr:from>
    <xdr:to>
      <xdr:col>24</xdr:col>
      <xdr:colOff>1222513</xdr:colOff>
      <xdr:row>2</xdr:row>
      <xdr:rowOff>47625</xdr:rowOff>
    </xdr:to>
    <xdr:pic>
      <xdr:nvPicPr>
        <xdr:cNvPr id="1130" name="Picture 106" descr="vertex42_logo_transparent_sm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0"/>
          <a:ext cx="1212988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238125</xdr:colOff>
      <xdr:row>21</xdr:row>
      <xdr:rowOff>114652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7DFD947-F51B-C437-BE2E-798193F493D6}"/>
            </a:ext>
          </a:extLst>
        </xdr:cNvPr>
        <xdr:cNvSpPr txBox="1"/>
      </xdr:nvSpPr>
      <xdr:spPr>
        <a:xfrm>
          <a:off x="6129514" y="3122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3BE073-0EEE-4DF5-9FA8-17DA795DF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DarkGray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D4D4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ertex42.com/calendars/school-calendar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2.png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Y59"/>
  <sheetViews>
    <sheetView showGridLines="0" tabSelected="1" topLeftCell="A11" zoomScale="95" zoomScaleNormal="106" workbookViewId="0">
      <selection activeCell="V26" sqref="V26"/>
    </sheetView>
  </sheetViews>
  <sheetFormatPr defaultRowHeight="12.75" x14ac:dyDescent="0.2"/>
  <cols>
    <col min="1" max="1" width="3.140625" customWidth="1"/>
    <col min="2" max="8" width="3.85546875" customWidth="1"/>
    <col min="9" max="9" width="1.85546875" customWidth="1"/>
    <col min="10" max="10" width="4.85546875" customWidth="1"/>
    <col min="11" max="11" width="33" customWidth="1"/>
    <col min="12" max="12" width="3.28515625" customWidth="1"/>
    <col min="13" max="19" width="3.85546875" customWidth="1"/>
    <col min="20" max="20" width="1.85546875" customWidth="1"/>
    <col min="21" max="21" width="4.85546875" customWidth="1"/>
    <col min="22" max="22" width="33" customWidth="1"/>
    <col min="23" max="23" width="2.85546875" customWidth="1"/>
    <col min="24" max="24" width="3.140625" customWidth="1"/>
    <col min="25" max="25" width="50.5703125" customWidth="1"/>
  </cols>
  <sheetData>
    <row r="1" spans="2:25" hidden="1" x14ac:dyDescent="0.2"/>
    <row r="2" spans="2:25" ht="18" customHeight="1" x14ac:dyDescent="0.2">
      <c r="B2" s="79" t="s">
        <v>37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</row>
    <row r="3" spans="2:25" s="1" customFormat="1" ht="6" customHeight="1" x14ac:dyDescent="0.2">
      <c r="B3" s="2"/>
      <c r="C3" s="2"/>
      <c r="D3" s="2"/>
      <c r="E3" s="2"/>
      <c r="F3" s="2"/>
      <c r="G3" s="2"/>
      <c r="H3" s="2"/>
      <c r="I3" s="2"/>
      <c r="J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2:25" s="3" customFormat="1" ht="12" customHeight="1" x14ac:dyDescent="0.3">
      <c r="B4" s="80">
        <f>DATE(year,8,1)</f>
        <v>46235</v>
      </c>
      <c r="C4" s="80"/>
      <c r="D4" s="80"/>
      <c r="E4" s="80"/>
      <c r="F4" s="80"/>
      <c r="G4" s="80"/>
      <c r="H4" s="80"/>
      <c r="I4" s="4"/>
      <c r="J4" s="82" t="s">
        <v>0</v>
      </c>
      <c r="K4" s="82"/>
      <c r="L4" s="4"/>
      <c r="M4" s="80">
        <f>DATE(year+1,1,1)</f>
        <v>46388</v>
      </c>
      <c r="N4" s="81"/>
      <c r="O4" s="81"/>
      <c r="P4" s="81"/>
      <c r="Q4" s="81"/>
      <c r="R4" s="81"/>
      <c r="S4" s="81"/>
      <c r="T4" s="4"/>
      <c r="U4" s="82" t="s">
        <v>1</v>
      </c>
      <c r="V4" s="82"/>
      <c r="W4" s="36"/>
      <c r="X4" s="36"/>
      <c r="Y4" s="25" t="str">
        <f>HYPERLINK("https://www.vertex42.com/calendars/school-calendar.html","School Event Calendar")</f>
        <v>School Event Calendar</v>
      </c>
    </row>
    <row r="5" spans="2:25" s="1" customFormat="1" ht="12" customHeight="1" x14ac:dyDescent="0.2">
      <c r="B5" s="7" t="str">
        <f>CHOOSE(1+MOD(startday+1-2,7),"Su","M","Tu","W","Th","F","Sa")</f>
        <v>Su</v>
      </c>
      <c r="C5" s="8" t="str">
        <f>CHOOSE(1+MOD(startday+2-2,7),"Su","M","Tu","W","Th","F","Sa")</f>
        <v>M</v>
      </c>
      <c r="D5" s="8" t="str">
        <f>CHOOSE(1+MOD(startday+3-2,7),"Su","M","Tu","W","Th","F","Sa")</f>
        <v>Tu</v>
      </c>
      <c r="E5" s="8" t="str">
        <f>CHOOSE(1+MOD(startday+4-2,7),"Su","M","Tu","W","Th","F","Sa")</f>
        <v>W</v>
      </c>
      <c r="F5" s="8" t="str">
        <f>CHOOSE(1+MOD(startday+5-2,7),"Su","M","Tu","W","Th","F","Sa")</f>
        <v>Th</v>
      </c>
      <c r="G5" s="8" t="str">
        <f>CHOOSE(1+MOD(startday+6-2,7),"Su","M","Tu","W","Th","F","Sa")</f>
        <v>F</v>
      </c>
      <c r="H5" s="7" t="str">
        <f>CHOOSE(1+MOD(startday+7-2,7),"Su","M","Tu","W","Th","F","Sa")</f>
        <v>Sa</v>
      </c>
      <c r="I5" s="4"/>
      <c r="J5" s="38">
        <v>10</v>
      </c>
      <c r="K5" s="39" t="s">
        <v>35</v>
      </c>
      <c r="L5" s="4"/>
      <c r="M5" s="7" t="str">
        <f>CHOOSE(1+MOD(startday+1-2,7),"Su","M","Tu","W","Th","F","Sa")</f>
        <v>Su</v>
      </c>
      <c r="N5" s="8" t="str">
        <f>CHOOSE(1+MOD(startday+2-2,7),"Su","M","Tu","W","Th","F","Sa")</f>
        <v>M</v>
      </c>
      <c r="O5" s="8" t="str">
        <f>CHOOSE(1+MOD(startday+3-2,7),"Su","M","Tu","W","Th","F","Sa")</f>
        <v>Tu</v>
      </c>
      <c r="P5" s="8" t="str">
        <f>CHOOSE(1+MOD(startday+4-2,7),"Su","M","Tu","W","Th","F","Sa")</f>
        <v>W</v>
      </c>
      <c r="Q5" s="8" t="str">
        <f>CHOOSE(1+MOD(startday+5-2,7),"Su","M","Tu","W","Th","F","Sa")</f>
        <v>Th</v>
      </c>
      <c r="R5" s="8" t="str">
        <f>CHOOSE(1+MOD(startday+6-2,7),"Su","M","Tu","W","Th","F","Sa")</f>
        <v>F</v>
      </c>
      <c r="S5" s="7" t="str">
        <f>CHOOSE(1+MOD(startday+7-2,7),"Su","M","Tu","W","Th","F","Sa")</f>
        <v>Sa</v>
      </c>
      <c r="T5" s="4"/>
      <c r="U5" s="40">
        <v>6</v>
      </c>
      <c r="V5" s="41" t="s">
        <v>2</v>
      </c>
      <c r="W5" s="36"/>
      <c r="X5" s="36"/>
      <c r="Y5" s="26" t="s">
        <v>3</v>
      </c>
    </row>
    <row r="6" spans="2:25" s="1" customFormat="1" ht="12" customHeight="1" x14ac:dyDescent="0.2">
      <c r="B6" s="5" t="str">
        <f>IF(WEEKDAY(B4,1)=startday,B4,"")</f>
        <v/>
      </c>
      <c r="C6" s="32" t="str">
        <f>IF(B6="",IF(WEEKDAY(B4,1)=MOD(startday,7)+1,B4,""),B6+1)</f>
        <v/>
      </c>
      <c r="D6" s="32" t="str">
        <f>IF(C6="",IF(WEEKDAY(B4,1)=MOD(startday+1,7)+1,B4,""),C6+1)</f>
        <v/>
      </c>
      <c r="E6" s="32" t="str">
        <f>IF(D6="",IF(WEEKDAY(B4,1)=MOD(startday+2,7)+1,B4,""),D6+1)</f>
        <v/>
      </c>
      <c r="F6" s="32" t="str">
        <f>IF(E6="",IF(WEEKDAY(B4,1)=MOD(startday+3,7)+1,B4,""),E6+1)</f>
        <v/>
      </c>
      <c r="G6" s="32" t="str">
        <f>IF(F6="",IF(WEEKDAY(B4,1)=MOD(startday+4,7)+1,B4,""),F6+1)</f>
        <v/>
      </c>
      <c r="H6" s="5">
        <f>IF(G6="",IF(WEEKDAY(B4,1)=MOD(startday+5,7)+1,B4,""),G6+1)</f>
        <v>46235</v>
      </c>
      <c r="I6" s="4"/>
      <c r="J6" s="37"/>
      <c r="K6" s="36" t="s">
        <v>36</v>
      </c>
      <c r="L6" s="4"/>
      <c r="M6" s="5" t="str">
        <f>IF(WEEKDAY(M4,1)=startday,M4,"")</f>
        <v/>
      </c>
      <c r="N6" s="32" t="str">
        <f>IF(M6="",IF(WEEKDAY(M4,1)=MOD(startday,7)+1,M4,""),M6+1)</f>
        <v/>
      </c>
      <c r="O6" s="32" t="str">
        <f>IF(N6="",IF(WEEKDAY(M4,1)=MOD(startday+1,7)+1,M4,""),N6+1)</f>
        <v/>
      </c>
      <c r="P6" s="32" t="str">
        <f>IF(O6="",IF(WEEKDAY(M4,1)=MOD(startday+2,7)+1,M4,""),O6+1)</f>
        <v/>
      </c>
      <c r="Q6" s="31" t="str">
        <f>IF(P6="",IF(WEEKDAY(M4,1)=MOD(startday+3,7)+1,M4,""),P6+1)</f>
        <v/>
      </c>
      <c r="R6" s="31">
        <f>IF(Q6="",IF(WEEKDAY(M4,1)=MOD(startday+4,7)+1,M4,""),Q6+1)</f>
        <v>46388</v>
      </c>
      <c r="S6" s="5">
        <f>IF(R6="",IF(WEEKDAY(M4,1)=MOD(startday+5,7)+1,M4,""),R6+1)</f>
        <v>46389</v>
      </c>
      <c r="T6" s="4"/>
      <c r="U6" s="40">
        <v>18</v>
      </c>
      <c r="V6" s="41" t="s">
        <v>22</v>
      </c>
      <c r="W6" s="36"/>
      <c r="X6" s="36"/>
    </row>
    <row r="7" spans="2:25" s="1" customFormat="1" ht="12" customHeight="1" x14ac:dyDescent="0.2">
      <c r="B7" s="5">
        <f>IF(H6="","",IF(MONTH(H6+1)&lt;&gt;MONTH(H6),"",H6+1))</f>
        <v>46236</v>
      </c>
      <c r="C7" s="32">
        <f t="shared" ref="C7:H11" si="0">IF(B7="","",IF(MONTH(B7+1)&lt;&gt;MONTH(B7),"",B7+1))</f>
        <v>46237</v>
      </c>
      <c r="D7" s="32">
        <f t="shared" si="0"/>
        <v>46238</v>
      </c>
      <c r="E7" s="32">
        <f>IF(D7="","",IF(MONTH(D7+1)&lt;&gt;MONTH(D7),"",D7+1))</f>
        <v>46239</v>
      </c>
      <c r="F7" s="32">
        <f t="shared" si="0"/>
        <v>46240</v>
      </c>
      <c r="G7" s="32">
        <f t="shared" si="0"/>
        <v>46241</v>
      </c>
      <c r="H7" s="5">
        <f t="shared" si="0"/>
        <v>46242</v>
      </c>
      <c r="I7" s="4"/>
      <c r="J7" s="38">
        <v>11</v>
      </c>
      <c r="K7" s="39" t="s">
        <v>5</v>
      </c>
      <c r="M7" s="5">
        <f>IF(S6="","",IF(MONTH(S6+1)&lt;&gt;MONTH(S6),"",S6+1))</f>
        <v>46390</v>
      </c>
      <c r="N7" s="31">
        <f t="shared" ref="N7:S11" si="1">IF(M7="","",IF(MONTH(M7+1)&lt;&gt;MONTH(M7),"",M7+1))</f>
        <v>46391</v>
      </c>
      <c r="O7" s="31">
        <f t="shared" si="1"/>
        <v>46392</v>
      </c>
      <c r="P7" s="57">
        <f t="shared" si="1"/>
        <v>46393</v>
      </c>
      <c r="Q7" s="32">
        <f t="shared" si="1"/>
        <v>46394</v>
      </c>
      <c r="R7" s="32">
        <f t="shared" si="1"/>
        <v>46395</v>
      </c>
      <c r="S7" s="5">
        <f t="shared" si="1"/>
        <v>46396</v>
      </c>
      <c r="T7" s="4"/>
      <c r="U7" s="40">
        <v>29</v>
      </c>
      <c r="V7" s="41" t="s">
        <v>56</v>
      </c>
      <c r="W7" s="36"/>
      <c r="X7" s="36"/>
      <c r="Y7" s="9" t="s">
        <v>4</v>
      </c>
    </row>
    <row r="8" spans="2:25" s="1" customFormat="1" ht="12" customHeight="1" x14ac:dyDescent="0.2">
      <c r="B8" s="5">
        <f>IF(H7="","",IF(MONTH(H7+1)&lt;&gt;MONTH(H7),"",H7+1))</f>
        <v>46243</v>
      </c>
      <c r="C8" s="30">
        <f>IF(B8="","",IF(MONTH(B8+1)&lt;&gt;MONTH(B8),"",B8+1))</f>
        <v>46244</v>
      </c>
      <c r="D8" s="30">
        <f t="shared" si="0"/>
        <v>46245</v>
      </c>
      <c r="E8" s="57">
        <f t="shared" si="0"/>
        <v>46246</v>
      </c>
      <c r="F8" s="32">
        <f t="shared" si="0"/>
        <v>46247</v>
      </c>
      <c r="G8" s="32">
        <f t="shared" si="0"/>
        <v>46248</v>
      </c>
      <c r="H8" s="5">
        <f t="shared" si="0"/>
        <v>46249</v>
      </c>
      <c r="I8" s="4"/>
      <c r="J8" s="66"/>
      <c r="K8" s="65" t="s">
        <v>39</v>
      </c>
      <c r="M8" s="5">
        <f>IF(S7="","",IF(MONTH(S7+1)&lt;&gt;MONTH(S7),"",S7+1))</f>
        <v>46397</v>
      </c>
      <c r="N8" s="32">
        <f t="shared" si="1"/>
        <v>46398</v>
      </c>
      <c r="O8" s="32">
        <f t="shared" si="1"/>
        <v>46399</v>
      </c>
      <c r="P8" s="32">
        <f t="shared" si="1"/>
        <v>46400</v>
      </c>
      <c r="Q8" s="32">
        <f t="shared" si="1"/>
        <v>46401</v>
      </c>
      <c r="R8" s="32">
        <f t="shared" si="1"/>
        <v>46402</v>
      </c>
      <c r="S8" s="5">
        <f t="shared" si="1"/>
        <v>46403</v>
      </c>
      <c r="T8" s="4"/>
      <c r="U8" s="40"/>
      <c r="V8" s="41"/>
      <c r="W8" s="36"/>
      <c r="X8" s="36"/>
      <c r="Y8" s="10"/>
    </row>
    <row r="9" spans="2:25" s="1" customFormat="1" ht="12" customHeight="1" x14ac:dyDescent="0.2">
      <c r="B9" s="5">
        <f>IF(H8="","",IF(MONTH(H8+1)&lt;&gt;MONTH(H8),"",H8+1))</f>
        <v>46250</v>
      </c>
      <c r="C9" s="30">
        <f t="shared" si="0"/>
        <v>46251</v>
      </c>
      <c r="D9" s="30">
        <f t="shared" si="0"/>
        <v>46252</v>
      </c>
      <c r="E9" s="30">
        <f t="shared" si="0"/>
        <v>46253</v>
      </c>
      <c r="F9" s="60">
        <f>IF(E9="","",IF(MONTH(E9+1)&lt;&gt;MONTH(E9),"",E9+1))</f>
        <v>46254</v>
      </c>
      <c r="G9" s="60">
        <f t="shared" si="0"/>
        <v>46255</v>
      </c>
      <c r="H9" s="5">
        <f t="shared" si="0"/>
        <v>46256</v>
      </c>
      <c r="I9" s="4"/>
      <c r="J9" s="38">
        <v>11</v>
      </c>
      <c r="K9" s="51" t="s">
        <v>38</v>
      </c>
      <c r="M9" s="5">
        <f>IF(S8="","",IF(MONTH(S8+1)&lt;&gt;MONTH(S8),"",S8+1))</f>
        <v>46404</v>
      </c>
      <c r="N9" s="31">
        <f t="shared" si="1"/>
        <v>46405</v>
      </c>
      <c r="O9" s="32">
        <f t="shared" si="1"/>
        <v>46406</v>
      </c>
      <c r="P9" s="32">
        <f t="shared" si="1"/>
        <v>46407</v>
      </c>
      <c r="Q9" s="32">
        <f t="shared" si="1"/>
        <v>46408</v>
      </c>
      <c r="R9" s="32">
        <f t="shared" si="1"/>
        <v>46409</v>
      </c>
      <c r="S9" s="5">
        <f t="shared" si="1"/>
        <v>46410</v>
      </c>
      <c r="T9" s="4"/>
      <c r="U9" s="37"/>
      <c r="V9" s="36"/>
      <c r="W9" s="36"/>
      <c r="X9" s="36"/>
      <c r="Y9" s="27" t="s">
        <v>6</v>
      </c>
    </row>
    <row r="10" spans="2:25" s="1" customFormat="1" ht="12" customHeight="1" x14ac:dyDescent="0.2">
      <c r="B10" s="5">
        <f>IF(H9="","",IF(MONTH(H9+1)&lt;&gt;MONTH(H9),"",H9+1))</f>
        <v>46257</v>
      </c>
      <c r="C10" s="30">
        <f t="shared" si="0"/>
        <v>46258</v>
      </c>
      <c r="D10" s="30">
        <f t="shared" si="0"/>
        <v>46259</v>
      </c>
      <c r="E10" s="30">
        <f t="shared" si="0"/>
        <v>46260</v>
      </c>
      <c r="F10" s="30">
        <f t="shared" si="0"/>
        <v>46261</v>
      </c>
      <c r="G10" s="30">
        <f t="shared" si="0"/>
        <v>46262</v>
      </c>
      <c r="H10" s="5">
        <f t="shared" si="0"/>
        <v>46263</v>
      </c>
      <c r="I10" s="4"/>
      <c r="J10" s="38">
        <v>12</v>
      </c>
      <c r="K10" s="39" t="s">
        <v>40</v>
      </c>
      <c r="L10" s="4"/>
      <c r="M10" s="5">
        <f>IF(S9="","",IF(MONTH(S9+1)&lt;&gt;MONTH(S9),"",S9+1))</f>
        <v>46411</v>
      </c>
      <c r="N10" s="32">
        <f t="shared" si="1"/>
        <v>46412</v>
      </c>
      <c r="O10" s="32">
        <f t="shared" si="1"/>
        <v>46413</v>
      </c>
      <c r="P10" s="53">
        <f t="shared" si="1"/>
        <v>46414</v>
      </c>
      <c r="Q10" s="32">
        <f t="shared" si="1"/>
        <v>46415</v>
      </c>
      <c r="R10" s="30">
        <f t="shared" si="1"/>
        <v>46416</v>
      </c>
      <c r="S10" s="5">
        <f t="shared" si="1"/>
        <v>46417</v>
      </c>
      <c r="T10" s="4"/>
      <c r="U10" s="37"/>
      <c r="V10" s="36"/>
      <c r="W10" s="36"/>
      <c r="X10" s="36"/>
      <c r="Y10" s="29">
        <v>2026</v>
      </c>
    </row>
    <row r="11" spans="2:25" s="1" customFormat="1" ht="12" customHeight="1" x14ac:dyDescent="0.2">
      <c r="B11" s="5">
        <f>IF(H10="","",IF(MONTH(H10+1)&lt;&gt;MONTH(H10),"",H10+1))</f>
        <v>46264</v>
      </c>
      <c r="C11" s="6">
        <f t="shared" si="0"/>
        <v>46265</v>
      </c>
      <c r="D11" s="6" t="str">
        <f t="shared" si="0"/>
        <v/>
      </c>
      <c r="E11" s="6" t="str">
        <f t="shared" si="0"/>
        <v/>
      </c>
      <c r="F11" s="6" t="str">
        <f t="shared" si="0"/>
        <v/>
      </c>
      <c r="G11" s="6" t="str">
        <f t="shared" si="0"/>
        <v/>
      </c>
      <c r="H11" s="5" t="str">
        <f t="shared" si="0"/>
        <v/>
      </c>
      <c r="I11" s="4"/>
      <c r="J11" s="72" t="s">
        <v>41</v>
      </c>
      <c r="K11" s="51" t="s">
        <v>42</v>
      </c>
      <c r="L11" s="4"/>
      <c r="M11" s="5">
        <f>IF(S10="","",IF(MONTH(S10+1)&lt;&gt;MONTH(S10),"",S10+1))</f>
        <v>46418</v>
      </c>
      <c r="N11" s="6" t="str">
        <f t="shared" si="1"/>
        <v/>
      </c>
      <c r="O11" s="6" t="str">
        <f t="shared" si="1"/>
        <v/>
      </c>
      <c r="P11" s="6" t="str">
        <f t="shared" si="1"/>
        <v/>
      </c>
      <c r="Q11" s="6" t="str">
        <f t="shared" si="1"/>
        <v/>
      </c>
      <c r="R11" s="6" t="str">
        <f t="shared" si="1"/>
        <v/>
      </c>
      <c r="S11" s="5" t="str">
        <f t="shared" si="1"/>
        <v/>
      </c>
      <c r="T11" s="4"/>
      <c r="W11" s="36"/>
      <c r="X11" s="36"/>
      <c r="Y11" s="10"/>
    </row>
    <row r="12" spans="2:25" s="1" customFormat="1" ht="12" customHeight="1" x14ac:dyDescent="0.2">
      <c r="B12" s="4"/>
      <c r="C12" s="4"/>
      <c r="D12" s="4"/>
      <c r="E12" s="4"/>
      <c r="F12" s="4"/>
      <c r="G12" s="4"/>
      <c r="H12" s="4"/>
      <c r="I12" s="4"/>
      <c r="J12" s="73"/>
      <c r="K12" s="75" t="s">
        <v>43</v>
      </c>
      <c r="L12" s="4"/>
      <c r="M12" s="4"/>
      <c r="N12" s="4"/>
      <c r="O12" s="4"/>
      <c r="P12" s="4"/>
      <c r="Q12" s="4"/>
      <c r="R12" s="4"/>
      <c r="S12" s="4"/>
      <c r="T12" s="4"/>
      <c r="U12" s="59"/>
      <c r="V12" s="61"/>
      <c r="W12" s="36"/>
      <c r="X12" s="36"/>
      <c r="Y12" s="10"/>
    </row>
    <row r="13" spans="2:25" s="3" customFormat="1" ht="12" customHeight="1" x14ac:dyDescent="0.3">
      <c r="B13" s="4"/>
      <c r="C13" s="4"/>
      <c r="D13" s="4"/>
      <c r="E13" s="4"/>
      <c r="F13" s="4"/>
      <c r="G13" s="4"/>
      <c r="H13" s="4"/>
      <c r="I13" s="4"/>
      <c r="J13" s="73"/>
      <c r="K13" s="75" t="s">
        <v>44</v>
      </c>
      <c r="L13" s="4"/>
      <c r="M13" s="80">
        <f>DATE(year+1,2,1)</f>
        <v>46419</v>
      </c>
      <c r="N13" s="81"/>
      <c r="O13" s="81"/>
      <c r="P13" s="81"/>
      <c r="Q13" s="81"/>
      <c r="R13" s="81"/>
      <c r="S13" s="81"/>
      <c r="T13" s="4"/>
      <c r="U13" s="82" t="s">
        <v>7</v>
      </c>
      <c r="V13" s="82"/>
      <c r="W13" s="36"/>
      <c r="X13" s="36"/>
      <c r="Y13" s="27" t="s">
        <v>8</v>
      </c>
    </row>
    <row r="14" spans="2:25" s="3" customFormat="1" ht="12" customHeight="1" x14ac:dyDescent="0.3">
      <c r="B14" s="4"/>
      <c r="C14" s="4"/>
      <c r="D14" s="4"/>
      <c r="E14" s="4"/>
      <c r="F14" s="4"/>
      <c r="G14" s="4"/>
      <c r="H14" s="4"/>
      <c r="I14" s="4"/>
      <c r="J14" s="59"/>
      <c r="K14" s="74"/>
      <c r="L14" s="4"/>
      <c r="M14" s="7" t="str">
        <f>CHOOSE(1+MOD(startday+1-2,7),"Su","M","Tu","W","Th","F","Sa")</f>
        <v>Su</v>
      </c>
      <c r="N14" s="8" t="str">
        <f>CHOOSE(1+MOD(startday+2-2,7),"Su","M","Tu","W","Th","F","Sa")</f>
        <v>M</v>
      </c>
      <c r="O14" s="8" t="str">
        <f>CHOOSE(1+MOD(startday+3-2,7),"Su","M","Tu","W","Th","F","Sa")</f>
        <v>Tu</v>
      </c>
      <c r="P14" s="8" t="str">
        <f>CHOOSE(1+MOD(startday+4-2,7),"Su","M","Tu","W","Th","F","Sa")</f>
        <v>W</v>
      </c>
      <c r="Q14" s="8" t="str">
        <f>CHOOSE(1+MOD(startday+5-2,7),"Su","M","Tu","W","Th","F","Sa")</f>
        <v>Th</v>
      </c>
      <c r="R14" s="8" t="str">
        <f>CHOOSE(1+MOD(startday+6-2,7),"Su","M","Tu","W","Th","F","Sa")</f>
        <v>F</v>
      </c>
      <c r="S14" s="7" t="str">
        <f>CHOOSE(1+MOD(startday+7-2,7),"Su","M","Tu","W","Th","F","Sa")</f>
        <v>Sa</v>
      </c>
      <c r="T14" s="4"/>
      <c r="U14" s="44">
        <v>9</v>
      </c>
      <c r="V14" s="41" t="s">
        <v>57</v>
      </c>
      <c r="W14" s="36"/>
      <c r="X14" s="36"/>
      <c r="Y14" s="27"/>
    </row>
    <row r="15" spans="2:25" s="1" customFormat="1" ht="12" customHeight="1" x14ac:dyDescent="0.2">
      <c r="B15" s="80">
        <f>DATE(year,9,1)</f>
        <v>46266</v>
      </c>
      <c r="C15" s="80"/>
      <c r="D15" s="80"/>
      <c r="E15" s="80"/>
      <c r="F15" s="80"/>
      <c r="G15" s="80"/>
      <c r="H15" s="80"/>
      <c r="I15" s="4"/>
      <c r="J15" s="82" t="s">
        <v>9</v>
      </c>
      <c r="K15" s="82"/>
      <c r="L15" s="4"/>
      <c r="M15" s="5" t="str">
        <f>IF(WEEKDAY(M13,1)=startday,M13,"")</f>
        <v/>
      </c>
      <c r="N15" s="32">
        <f>IF(M15="",IF(WEEKDAY(M13,1)=MOD(startday,7)+1,M13,""),M15+1)</f>
        <v>46419</v>
      </c>
      <c r="O15" s="32">
        <f>IF(N15="",IF(WEEKDAY(M13,1)=MOD(startday+1,7)+1,M13,""),N15+1)</f>
        <v>46420</v>
      </c>
      <c r="P15" s="32">
        <f>IF(O15="",IF(WEEKDAY(M13,1)=MOD(startday+2,7)+1,M13,""),O15+1)</f>
        <v>46421</v>
      </c>
      <c r="Q15" s="32">
        <f>IF(P15="",IF(WEEKDAY(M13,1)=MOD(startday+3,7)+1,M13,""),P15+1)</f>
        <v>46422</v>
      </c>
      <c r="R15" s="32">
        <f>IF(Q15="",IF(WEEKDAY(M13,1)=MOD(startday+4,7)+1,M13,""),Q15+1)</f>
        <v>46423</v>
      </c>
      <c r="S15" s="5">
        <f>IF(R15="",IF(WEEKDAY(M13,1)=MOD(startday+5,7)+1,M13,""),R15+1)</f>
        <v>46424</v>
      </c>
      <c r="T15" s="4"/>
      <c r="U15" s="44">
        <v>11</v>
      </c>
      <c r="V15" s="41" t="s">
        <v>58</v>
      </c>
      <c r="W15" s="36"/>
      <c r="X15" s="36"/>
      <c r="Y15" s="28">
        <v>1</v>
      </c>
    </row>
    <row r="16" spans="2:25" s="1" customFormat="1" ht="12" customHeight="1" x14ac:dyDescent="0.2">
      <c r="B16" s="7" t="str">
        <f>CHOOSE(1+MOD(startday+1-2,7),"Su","M","Tu","W","Th","F","Sa")</f>
        <v>Su</v>
      </c>
      <c r="C16" s="8" t="str">
        <f>CHOOSE(1+MOD(startday+2-2,7),"Su","M","Tu","W","Th","F","Sa")</f>
        <v>M</v>
      </c>
      <c r="D16" s="8" t="str">
        <f>CHOOSE(1+MOD(startday+3-2,7),"Su","M","Tu","W","Th","F","Sa")</f>
        <v>Tu</v>
      </c>
      <c r="E16" s="8" t="str">
        <f>CHOOSE(1+MOD(startday+4-2,7),"Su","M","Tu","W","Th","F","Sa")</f>
        <v>W</v>
      </c>
      <c r="F16" s="8" t="str">
        <f>CHOOSE(1+MOD(startday+5-2,7),"Su","M","Tu","W","Th","F","Sa")</f>
        <v>Th</v>
      </c>
      <c r="G16" s="8" t="str">
        <f>CHOOSE(1+MOD(startday+6-2,7),"Su","M","Tu","W","Th","F","Sa")</f>
        <v>F</v>
      </c>
      <c r="H16" s="7" t="str">
        <f>CHOOSE(1+MOD(startday+7-2,7),"Su","M","Tu","W","Th","F","Sa")</f>
        <v>Sa</v>
      </c>
      <c r="I16" s="4"/>
      <c r="J16" s="40">
        <v>4</v>
      </c>
      <c r="K16" s="41" t="s">
        <v>45</v>
      </c>
      <c r="L16" s="4"/>
      <c r="M16" s="5">
        <f>IF(S15="","",IF(MONTH(S15+1)&lt;&gt;MONTH(S15),"",S15+1))</f>
        <v>46425</v>
      </c>
      <c r="N16" s="32">
        <f t="shared" ref="N16:S16" si="2">IF(M16="","",IF(MONTH(M16+1)&lt;&gt;MONTH(M16),"",M16+1))</f>
        <v>46426</v>
      </c>
      <c r="O16" s="30">
        <f t="shared" si="2"/>
        <v>46427</v>
      </c>
      <c r="P16" s="32">
        <f t="shared" si="2"/>
        <v>46428</v>
      </c>
      <c r="Q16" s="30">
        <f t="shared" si="2"/>
        <v>46429</v>
      </c>
      <c r="R16" s="31">
        <f t="shared" si="2"/>
        <v>46430</v>
      </c>
      <c r="S16" s="5">
        <f t="shared" si="2"/>
        <v>46431</v>
      </c>
      <c r="T16" s="4"/>
      <c r="U16" s="43">
        <v>12</v>
      </c>
      <c r="V16" s="39" t="s">
        <v>22</v>
      </c>
      <c r="W16" s="36"/>
      <c r="X16" s="36"/>
      <c r="Y16" s="10"/>
    </row>
    <row r="17" spans="2:25" s="1" customFormat="1" ht="12" customHeight="1" x14ac:dyDescent="0.2">
      <c r="B17" s="5" t="str">
        <f>IF(WEEKDAY(B15,1)=startday,B15,"")</f>
        <v/>
      </c>
      <c r="C17" s="31" t="str">
        <f>IF(B17="",IF(WEEKDAY(B15,1)=MOD(startday,7)+1,B15,""),B17+1)</f>
        <v/>
      </c>
      <c r="D17" s="32">
        <f>IF(C17="",IF(WEEKDAY(B15,1)=MOD(startday+1,7)+1,B15,""),C17+1)</f>
        <v>46266</v>
      </c>
      <c r="E17" s="32">
        <f>IF(D17="",IF(WEEKDAY(B15,1)=MOD(startday+2,7)+1,B15,""),D17+1)</f>
        <v>46267</v>
      </c>
      <c r="F17" s="32">
        <f>IF(E17="",IF(WEEKDAY(B15,1)=MOD(startday+3,7)+1,B15,""),E17+1)</f>
        <v>46268</v>
      </c>
      <c r="G17" s="30">
        <f>IF(F17="",IF(WEEKDAY(B15,1)=MOD(startday+4,7)+1,B15,""),F17+1)</f>
        <v>46269</v>
      </c>
      <c r="H17" s="5">
        <f>IF(G17="",IF(WEEKDAY(B15,1)=MOD(startday+5,7)+1,B15,""),G17+1)</f>
        <v>46270</v>
      </c>
      <c r="I17" s="4"/>
      <c r="J17" s="38">
        <v>7</v>
      </c>
      <c r="K17" s="41" t="s">
        <v>22</v>
      </c>
      <c r="L17" s="4"/>
      <c r="M17" s="5">
        <f>IF(S16="","",IF(MONTH(S16+1)&lt;&gt;MONTH(S16),"",S16+1))</f>
        <v>46432</v>
      </c>
      <c r="N17" s="31">
        <f t="shared" ref="N17:P19" si="3">IF(M17="","",IF(MONTH(M17+1)&lt;&gt;MONTH(M17),"",M17+1))</f>
        <v>46433</v>
      </c>
      <c r="O17" s="32">
        <f t="shared" si="3"/>
        <v>46434</v>
      </c>
      <c r="P17" s="32">
        <f t="shared" si="3"/>
        <v>46435</v>
      </c>
      <c r="Q17" s="32">
        <f t="shared" ref="Q17:S19" si="4">IF(P17="","",IF(MONTH(P17+1)&lt;&gt;MONTH(P17),"",P17+1))</f>
        <v>46436</v>
      </c>
      <c r="R17" s="32">
        <f t="shared" si="4"/>
        <v>46437</v>
      </c>
      <c r="S17" s="5">
        <f t="shared" si="4"/>
        <v>46438</v>
      </c>
      <c r="T17" s="4"/>
      <c r="U17" s="38">
        <v>15</v>
      </c>
      <c r="V17" s="39" t="s">
        <v>22</v>
      </c>
      <c r="W17" s="36"/>
      <c r="X17" s="36"/>
      <c r="Y17" s="83" t="s">
        <v>10</v>
      </c>
    </row>
    <row r="18" spans="2:25" s="1" customFormat="1" ht="12" customHeight="1" x14ac:dyDescent="0.2">
      <c r="B18" s="5">
        <f>IF(H17="","",IF(MONTH(H17+1)&lt;&gt;MONTH(H17),"",H17+1))</f>
        <v>46271</v>
      </c>
      <c r="C18" s="31">
        <f t="shared" ref="C18:H22" si="5">IF(B18="","",IF(MONTH(B18+1)&lt;&gt;MONTH(B18),"",B18+1))</f>
        <v>46272</v>
      </c>
      <c r="D18" s="32">
        <f t="shared" si="5"/>
        <v>46273</v>
      </c>
      <c r="E18" s="32">
        <f t="shared" si="5"/>
        <v>46274</v>
      </c>
      <c r="F18" s="32">
        <f t="shared" si="5"/>
        <v>46275</v>
      </c>
      <c r="G18" s="30">
        <f t="shared" si="5"/>
        <v>46276</v>
      </c>
      <c r="H18" s="5">
        <f t="shared" si="5"/>
        <v>46277</v>
      </c>
      <c r="I18" s="4"/>
      <c r="J18" s="38">
        <v>11</v>
      </c>
      <c r="K18" s="41" t="s">
        <v>45</v>
      </c>
      <c r="L18" s="4"/>
      <c r="M18" s="5">
        <f>IF(S17="","",IF(MONTH(S17+1)&lt;&gt;MONTH(S17),"",S17+1))</f>
        <v>46439</v>
      </c>
      <c r="N18" s="32">
        <f t="shared" si="3"/>
        <v>46440</v>
      </c>
      <c r="O18" s="32">
        <f t="shared" si="3"/>
        <v>46441</v>
      </c>
      <c r="P18" s="32">
        <f t="shared" si="3"/>
        <v>46442</v>
      </c>
      <c r="Q18" s="32">
        <f t="shared" si="4"/>
        <v>46443</v>
      </c>
      <c r="R18" s="32">
        <f t="shared" si="4"/>
        <v>46444</v>
      </c>
      <c r="S18" s="5">
        <f t="shared" si="4"/>
        <v>46445</v>
      </c>
      <c r="T18" s="4"/>
      <c r="U18" s="69"/>
      <c r="V18" s="42"/>
      <c r="W18" s="36"/>
      <c r="X18" s="36"/>
      <c r="Y18" s="83"/>
    </row>
    <row r="19" spans="2:25" s="1" customFormat="1" ht="12" customHeight="1" x14ac:dyDescent="0.2">
      <c r="B19" s="5">
        <f>IF(H18="","",IF(MONTH(H18+1)&lt;&gt;MONTH(H18),"",H18+1))</f>
        <v>46278</v>
      </c>
      <c r="C19" s="32">
        <f t="shared" si="5"/>
        <v>46279</v>
      </c>
      <c r="D19" s="32">
        <f t="shared" si="5"/>
        <v>46280</v>
      </c>
      <c r="E19" s="32">
        <f t="shared" si="5"/>
        <v>46281</v>
      </c>
      <c r="F19" s="32">
        <f t="shared" si="5"/>
        <v>46282</v>
      </c>
      <c r="G19" s="30">
        <f t="shared" si="5"/>
        <v>46283</v>
      </c>
      <c r="H19" s="5">
        <f t="shared" si="5"/>
        <v>46284</v>
      </c>
      <c r="I19" s="4"/>
      <c r="J19" s="38">
        <v>18</v>
      </c>
      <c r="K19" s="41" t="s">
        <v>45</v>
      </c>
      <c r="L19" s="4"/>
      <c r="M19" s="5">
        <f>IF(S18="","",IF(MONTH(S18+1)&lt;&gt;MONTH(S18),"",S18+1))</f>
        <v>46446</v>
      </c>
      <c r="N19" s="32" t="str">
        <f t="shared" si="3"/>
        <v/>
      </c>
      <c r="O19" s="32" t="str">
        <f t="shared" si="3"/>
        <v/>
      </c>
      <c r="P19" s="30" t="str">
        <f t="shared" si="3"/>
        <v/>
      </c>
      <c r="Q19" s="32" t="str">
        <f t="shared" si="4"/>
        <v/>
      </c>
      <c r="R19" s="32" t="str">
        <f t="shared" si="4"/>
        <v/>
      </c>
      <c r="S19" s="5" t="str">
        <f t="shared" si="4"/>
        <v/>
      </c>
      <c r="T19" s="4"/>
      <c r="U19" s="59"/>
      <c r="V19" s="70"/>
      <c r="X19" s="36"/>
      <c r="Y19" s="83"/>
    </row>
    <row r="20" spans="2:25" s="1" customFormat="1" ht="12" customHeight="1" x14ac:dyDescent="0.2">
      <c r="B20" s="5">
        <f>IF(H19="","",IF(MONTH(H19+1)&lt;&gt;MONTH(H19),"",H19+1))</f>
        <v>46285</v>
      </c>
      <c r="C20" s="32">
        <f t="shared" si="5"/>
        <v>46286</v>
      </c>
      <c r="D20" s="32">
        <f t="shared" si="5"/>
        <v>46287</v>
      </c>
      <c r="E20" s="30">
        <f t="shared" si="5"/>
        <v>46288</v>
      </c>
      <c r="F20" s="33">
        <f t="shared" si="5"/>
        <v>46289</v>
      </c>
      <c r="G20" s="60">
        <f t="shared" si="5"/>
        <v>46290</v>
      </c>
      <c r="H20" s="5">
        <f t="shared" si="5"/>
        <v>46291</v>
      </c>
      <c r="I20" s="4"/>
      <c r="J20" s="38">
        <v>23</v>
      </c>
      <c r="K20" s="41" t="s">
        <v>34</v>
      </c>
      <c r="L20" s="4"/>
      <c r="M20" s="34"/>
      <c r="N20" s="6"/>
      <c r="O20" s="6"/>
      <c r="P20" s="6"/>
      <c r="Q20" s="6"/>
      <c r="R20" s="6"/>
      <c r="S20" s="5"/>
      <c r="T20" s="4"/>
      <c r="U20" s="37"/>
      <c r="V20" s="36"/>
      <c r="W20" s="36"/>
      <c r="X20" s="36"/>
      <c r="Y20" s="83"/>
    </row>
    <row r="21" spans="2:25" s="1" customFormat="1" ht="12" customHeight="1" x14ac:dyDescent="0.2">
      <c r="B21" s="5">
        <f>IF(H20="","",IF(MONTH(H20+1)&lt;&gt;MONTH(H20),"",H20+1))</f>
        <v>46292</v>
      </c>
      <c r="C21" s="32">
        <f t="shared" si="5"/>
        <v>46293</v>
      </c>
      <c r="D21" s="32">
        <f t="shared" si="5"/>
        <v>46294</v>
      </c>
      <c r="E21" s="32">
        <f t="shared" si="5"/>
        <v>46295</v>
      </c>
      <c r="F21" s="32" t="str">
        <f t="shared" si="5"/>
        <v/>
      </c>
      <c r="G21" s="32" t="str">
        <f t="shared" si="5"/>
        <v/>
      </c>
      <c r="H21" s="5" t="str">
        <f t="shared" si="5"/>
        <v/>
      </c>
      <c r="I21" s="4"/>
      <c r="J21" s="38">
        <v>25</v>
      </c>
      <c r="K21" s="39" t="s">
        <v>45</v>
      </c>
      <c r="N21" s="4"/>
      <c r="T21" s="4"/>
      <c r="W21" s="36"/>
      <c r="X21" s="36"/>
      <c r="Y21" s="83"/>
    </row>
    <row r="22" spans="2:25" s="1" customFormat="1" ht="12" customHeight="1" x14ac:dyDescent="0.2">
      <c r="B22" s="5" t="str">
        <f>IF(H21="","",IF(MONTH(H21+1)&lt;&gt;MONTH(H21),"",H21+1))</f>
        <v/>
      </c>
      <c r="C22" s="6" t="str">
        <f t="shared" si="5"/>
        <v/>
      </c>
      <c r="D22" s="6" t="str">
        <f t="shared" si="5"/>
        <v/>
      </c>
      <c r="E22" s="6" t="str">
        <f t="shared" si="5"/>
        <v/>
      </c>
      <c r="F22" s="6" t="str">
        <f t="shared" si="5"/>
        <v/>
      </c>
      <c r="G22" s="6" t="str">
        <f t="shared" si="5"/>
        <v/>
      </c>
      <c r="H22" s="5" t="str">
        <f t="shared" si="5"/>
        <v/>
      </c>
      <c r="I22" s="4"/>
      <c r="J22" s="37"/>
      <c r="K22" s="36"/>
      <c r="L22" s="4"/>
      <c r="W22" s="36"/>
      <c r="X22" s="36"/>
      <c r="Y22" s="10"/>
    </row>
    <row r="23" spans="2:25" s="1" customFormat="1" ht="12" customHeight="1" x14ac:dyDescent="0.2">
      <c r="B23" s="4"/>
      <c r="C23" s="4"/>
      <c r="D23" s="4"/>
      <c r="E23" s="4"/>
      <c r="F23" s="4"/>
      <c r="G23" s="4"/>
      <c r="H23" s="4"/>
      <c r="I23" s="4"/>
      <c r="L23" s="4"/>
      <c r="M23" s="4"/>
      <c r="N23" s="4"/>
      <c r="O23" s="4"/>
      <c r="P23" s="4"/>
      <c r="Q23" s="4"/>
      <c r="R23" s="4"/>
      <c r="S23" s="4"/>
      <c r="T23" s="4"/>
      <c r="W23" s="36"/>
      <c r="X23" s="36"/>
      <c r="Y23" s="10"/>
    </row>
    <row r="24" spans="2:25" s="3" customFormat="1" ht="12" customHeight="1" x14ac:dyDescent="0.3">
      <c r="B24" s="4"/>
      <c r="C24" s="4"/>
      <c r="D24" s="4"/>
      <c r="E24" s="4"/>
      <c r="F24" s="4"/>
      <c r="G24" s="4"/>
      <c r="H24" s="4"/>
      <c r="I24" s="4"/>
      <c r="L24" s="4"/>
      <c r="M24" s="80">
        <f>DATE(year+1,3,1)</f>
        <v>46447</v>
      </c>
      <c r="N24" s="81"/>
      <c r="O24" s="81"/>
      <c r="P24" s="81"/>
      <c r="Q24" s="81"/>
      <c r="R24" s="81"/>
      <c r="S24" s="81"/>
      <c r="T24" s="4"/>
      <c r="U24" s="82" t="s">
        <v>11</v>
      </c>
      <c r="V24" s="82"/>
      <c r="W24" s="36"/>
      <c r="X24" s="36"/>
      <c r="Y24" s="10"/>
    </row>
    <row r="25" spans="2:25" s="1" customFormat="1" ht="12" customHeight="1" x14ac:dyDescent="0.2">
      <c r="B25" s="80">
        <f>DATE(year,10,1)</f>
        <v>46296</v>
      </c>
      <c r="C25" s="80"/>
      <c r="D25" s="80"/>
      <c r="E25" s="80"/>
      <c r="F25" s="80"/>
      <c r="G25" s="80"/>
      <c r="H25" s="80"/>
      <c r="I25" s="4"/>
      <c r="J25" s="82" t="s">
        <v>12</v>
      </c>
      <c r="K25" s="82"/>
      <c r="L25" s="4"/>
      <c r="M25" s="7" t="str">
        <f>CHOOSE(1+MOD(startday+1-2,7),"Su","M","Tu","W","Th","F","Sa")</f>
        <v>Su</v>
      </c>
      <c r="N25" s="8" t="str">
        <f>CHOOSE(1+MOD(startday+2-2,7),"Su","M","Tu","W","Th","F","Sa")</f>
        <v>M</v>
      </c>
      <c r="O25" s="8" t="str">
        <f>CHOOSE(1+MOD(startday+3-2,7),"Su","M","Tu","W","Th","F","Sa")</f>
        <v>Tu</v>
      </c>
      <c r="P25" s="8" t="str">
        <f>CHOOSE(1+MOD(startday+4-2,7),"Su","M","Tu","W","Th","F","Sa")</f>
        <v>W</v>
      </c>
      <c r="Q25" s="8" t="str">
        <f>CHOOSE(1+MOD(startday+5-2,7),"Su","M","Tu","W","Th","F","Sa")</f>
        <v>Th</v>
      </c>
      <c r="R25" s="8" t="str">
        <f>CHOOSE(1+MOD(startday+6-2,7),"Su","M","Tu","W","Th","F","Sa")</f>
        <v>F</v>
      </c>
      <c r="S25" s="7" t="str">
        <f>CHOOSE(1+MOD(startday+7-2,7),"Su","M","Tu","W","Th","F","Sa")</f>
        <v>Sa</v>
      </c>
      <c r="T25" s="4"/>
      <c r="U25" s="47" t="s">
        <v>59</v>
      </c>
      <c r="V25" s="45" t="s">
        <v>72</v>
      </c>
      <c r="W25" s="36"/>
      <c r="X25" s="36"/>
      <c r="Y25" s="10"/>
    </row>
    <row r="26" spans="2:25" s="1" customFormat="1" ht="12" customHeight="1" x14ac:dyDescent="0.2">
      <c r="B26" s="7" t="str">
        <f>CHOOSE(1+MOD(startday+1-2,7),"Su","M","Tu","W","Th","F","Sa")</f>
        <v>Su</v>
      </c>
      <c r="C26" s="8" t="str">
        <f>CHOOSE(1+MOD(startday+2-2,7),"Su","M","Tu","W","Th","F","Sa")</f>
        <v>M</v>
      </c>
      <c r="D26" s="8" t="str">
        <f>CHOOSE(1+MOD(startday+3-2,7),"Su","M","Tu","W","Th","F","Sa")</f>
        <v>Tu</v>
      </c>
      <c r="E26" s="8" t="str">
        <f>CHOOSE(1+MOD(startday+4-2,7),"Su","M","Tu","W","Th","F","Sa")</f>
        <v>W</v>
      </c>
      <c r="F26" s="8" t="str">
        <f>CHOOSE(1+MOD(startday+5-2,7),"Su","M","Tu","W","Th","F","Sa")</f>
        <v>Th</v>
      </c>
      <c r="G26" s="8" t="str">
        <f>CHOOSE(1+MOD(startday+6-2,7),"Su","M","Tu","W","Th","F","Sa")</f>
        <v>F</v>
      </c>
      <c r="H26" s="7" t="str">
        <f>CHOOSE(1+MOD(startday+7-2,7),"Su","M","Tu","W","Th","F","Sa")</f>
        <v>Sa</v>
      </c>
      <c r="I26" s="4"/>
      <c r="J26" s="38">
        <v>9</v>
      </c>
      <c r="K26" s="51" t="s">
        <v>22</v>
      </c>
      <c r="L26" s="4"/>
      <c r="M26" s="5" t="str">
        <f>IF(WEEKDAY(M24,1)=startday,M24,"")</f>
        <v/>
      </c>
      <c r="N26" s="30">
        <f>IF(M26="",IF(WEEKDAY(M24,1)=MOD(startday,7)+1,M24,""),M26+1)</f>
        <v>46447</v>
      </c>
      <c r="O26" s="30">
        <f>IF(N26="",IF(WEEKDAY(M24,1)=MOD(startday+1,7)+1,M24,""),N26+1)</f>
        <v>46448</v>
      </c>
      <c r="P26" s="30">
        <f>IF(O26="",IF(WEEKDAY(M24,1)=MOD(startday+2,7)+1,M24,""),O26+1)</f>
        <v>46449</v>
      </c>
      <c r="Q26" s="30">
        <f>IF(P26="",IF(WEEKDAY(M24,1)=MOD(startday+3,7)+1,M24,""),P26+1)</f>
        <v>46450</v>
      </c>
      <c r="R26" s="30">
        <f>IF(Q26="",IF(WEEKDAY(M24,1)=MOD(startday+4,7)+1,M24,""),Q26+1)</f>
        <v>46451</v>
      </c>
      <c r="S26" s="5">
        <f>IF(R26="",IF(WEEKDAY(M24,1)=MOD(startday+5,7)+1,M24,""),R26+1)</f>
        <v>46452</v>
      </c>
      <c r="T26" s="4"/>
      <c r="U26" s="40">
        <v>17</v>
      </c>
      <c r="V26" s="41" t="s">
        <v>60</v>
      </c>
      <c r="W26" s="36"/>
      <c r="X26" s="36"/>
      <c r="Y26" s="83" t="s">
        <v>13</v>
      </c>
    </row>
    <row r="27" spans="2:25" s="1" customFormat="1" ht="12" customHeight="1" x14ac:dyDescent="0.2">
      <c r="B27" s="5" t="str">
        <f>IF(WEEKDAY(B25,1)=startday,B25,"")</f>
        <v/>
      </c>
      <c r="C27" s="32" t="str">
        <f>IF(B27="",IF(WEEKDAY(B25,1)=MOD(startday,7)+1,B25,""),B27+1)</f>
        <v/>
      </c>
      <c r="D27" s="32" t="str">
        <f>IF(C27="",IF(WEEKDAY(B25,1)=MOD(startday+1,7)+1,B25,""),C27+1)</f>
        <v/>
      </c>
      <c r="E27" s="32" t="str">
        <f>IF(D27="",IF(WEEKDAY(B25,1)=MOD(startday+2,7)+1,B25,""),D27+1)</f>
        <v/>
      </c>
      <c r="F27" s="32">
        <f>IF(E27="",IF(WEEKDAY(B25,1)=MOD(startday+3,7)+1,B25,""),E27+1)</f>
        <v>46296</v>
      </c>
      <c r="G27" s="32">
        <f>IF(F27="",IF(WEEKDAY(B25,1)=MOD(startday+4,7)+1,B25,""),F27+1)</f>
        <v>46297</v>
      </c>
      <c r="H27" s="5">
        <f>IF(G27="",IF(WEEKDAY(B25,1)=MOD(startday+5,7)+1,B25,""),G27+1)</f>
        <v>46298</v>
      </c>
      <c r="I27" s="4"/>
      <c r="J27" s="38">
        <v>12</v>
      </c>
      <c r="K27" s="41" t="s">
        <v>22</v>
      </c>
      <c r="L27" s="4"/>
      <c r="M27" s="5">
        <f>IF(S26="","",IF(MONTH(S26+1)&lt;&gt;MONTH(S26),"",S26+1))</f>
        <v>46453</v>
      </c>
      <c r="N27" s="32">
        <f t="shared" ref="N27:S31" si="6">IF(M27="","",IF(MONTH(M27+1)&lt;&gt;MONTH(M27),"",M27+1))</f>
        <v>46454</v>
      </c>
      <c r="O27" s="32">
        <f t="shared" si="6"/>
        <v>46455</v>
      </c>
      <c r="P27" s="32">
        <f t="shared" si="6"/>
        <v>46456</v>
      </c>
      <c r="Q27" s="32">
        <f t="shared" si="6"/>
        <v>46457</v>
      </c>
      <c r="R27" s="32">
        <f t="shared" si="6"/>
        <v>46458</v>
      </c>
      <c r="S27" s="5">
        <f t="shared" si="6"/>
        <v>46459</v>
      </c>
      <c r="T27" s="4"/>
      <c r="U27" s="38">
        <v>19</v>
      </c>
      <c r="V27" s="51" t="s">
        <v>61</v>
      </c>
      <c r="W27" s="36"/>
      <c r="X27" s="36"/>
      <c r="Y27" s="83"/>
    </row>
    <row r="28" spans="2:25" s="1" customFormat="1" ht="12" customHeight="1" x14ac:dyDescent="0.2">
      <c r="B28" s="5">
        <f>IF(H27="","",IF(MONTH(H27+1)&lt;&gt;MONTH(H27),"",H27+1))</f>
        <v>46299</v>
      </c>
      <c r="C28" s="32">
        <f t="shared" ref="C28:E32" si="7">IF(B28="","",IF(MONTH(B28+1)&lt;&gt;MONTH(B28),"",B28+1))</f>
        <v>46300</v>
      </c>
      <c r="D28" s="32">
        <f t="shared" si="7"/>
        <v>46301</v>
      </c>
      <c r="E28" s="32">
        <f t="shared" si="7"/>
        <v>46302</v>
      </c>
      <c r="F28" s="32">
        <f t="shared" ref="F28:G31" si="8">IF(E28="","",IF(MONTH(E28+1)&lt;&gt;MONTH(E28),"",E28+1))</f>
        <v>46303</v>
      </c>
      <c r="G28" s="31">
        <f>IF(F28="","",IF(MONTH(F28+1)&lt;&gt;MONTH(F28),"",F28+1))</f>
        <v>46304</v>
      </c>
      <c r="H28" s="5">
        <f>IF(G28="","",IF(MONTH(G28+1)&lt;&gt;MONTH(G28),"",G28+1))</f>
        <v>46305</v>
      </c>
      <c r="I28" s="4"/>
      <c r="J28" s="38">
        <v>23</v>
      </c>
      <c r="K28" s="39" t="s">
        <v>46</v>
      </c>
      <c r="L28" s="4"/>
      <c r="M28" s="5">
        <f>IF(S27="","",IF(MONTH(S27+1)&lt;&gt;MONTH(S27),"",S27+1))</f>
        <v>46460</v>
      </c>
      <c r="N28" s="32">
        <f t="shared" si="6"/>
        <v>46461</v>
      </c>
      <c r="O28" s="32">
        <f t="shared" si="6"/>
        <v>46462</v>
      </c>
      <c r="P28" s="30">
        <f t="shared" si="6"/>
        <v>46463</v>
      </c>
      <c r="Q28" s="32">
        <f t="shared" si="6"/>
        <v>46464</v>
      </c>
      <c r="R28" s="30">
        <f t="shared" si="6"/>
        <v>46465</v>
      </c>
      <c r="S28" s="5">
        <f t="shared" si="6"/>
        <v>46466</v>
      </c>
      <c r="T28" s="4"/>
      <c r="U28" s="77" t="s">
        <v>62</v>
      </c>
      <c r="V28" s="41" t="s">
        <v>22</v>
      </c>
      <c r="W28" s="36"/>
      <c r="X28" s="36"/>
      <c r="Y28" s="83"/>
    </row>
    <row r="29" spans="2:25" s="1" customFormat="1" ht="12" customHeight="1" x14ac:dyDescent="0.2">
      <c r="B29" s="5">
        <f>IF(H28="","",IF(MONTH(H28+1)&lt;&gt;MONTH(H28),"",H28+1))</f>
        <v>46306</v>
      </c>
      <c r="C29" s="31">
        <f t="shared" si="7"/>
        <v>46307</v>
      </c>
      <c r="D29" s="33">
        <f t="shared" si="7"/>
        <v>46308</v>
      </c>
      <c r="E29" s="32">
        <f t="shared" si="7"/>
        <v>46309</v>
      </c>
      <c r="F29" s="32">
        <f t="shared" si="8"/>
        <v>46310</v>
      </c>
      <c r="G29" s="32">
        <f>IF(F29="","",IF(MONTH(F29+1)&lt;&gt;MONTH(F29),"",F29+1))</f>
        <v>46311</v>
      </c>
      <c r="H29" s="5">
        <f>IF(G29="","",IF(MONTH(G29+1)&lt;&gt;MONTH(G29),"",G29+1))</f>
        <v>46312</v>
      </c>
      <c r="I29" s="4"/>
      <c r="J29" s="40">
        <v>30</v>
      </c>
      <c r="K29" s="52" t="s">
        <v>47</v>
      </c>
      <c r="L29" s="4"/>
      <c r="M29" s="5">
        <f>IF(S28="","",IF(MONTH(S28+1)&lt;&gt;MONTH(S28),"",S28+1))</f>
        <v>46467</v>
      </c>
      <c r="N29" s="31">
        <f t="shared" si="6"/>
        <v>46468</v>
      </c>
      <c r="O29" s="31">
        <f t="shared" si="6"/>
        <v>46469</v>
      </c>
      <c r="P29" s="31">
        <f t="shared" si="6"/>
        <v>46470</v>
      </c>
      <c r="Q29" s="31">
        <f t="shared" si="6"/>
        <v>46471</v>
      </c>
      <c r="R29" s="31">
        <f t="shared" si="6"/>
        <v>46472</v>
      </c>
      <c r="S29" s="5">
        <f t="shared" si="6"/>
        <v>46473</v>
      </c>
      <c r="T29" s="4"/>
      <c r="U29" s="38">
        <v>29</v>
      </c>
      <c r="V29" s="39" t="s">
        <v>22</v>
      </c>
      <c r="W29" s="36"/>
      <c r="X29" s="36"/>
      <c r="Y29" s="83"/>
    </row>
    <row r="30" spans="2:25" s="1" customFormat="1" ht="12" customHeight="1" x14ac:dyDescent="0.2">
      <c r="B30" s="5">
        <f>IF(H29="","",IF(MONTH(H29+1)&lt;&gt;MONTH(H29),"",H29+1))</f>
        <v>46313</v>
      </c>
      <c r="C30" s="32">
        <f>IF(B30="","",IF(MONTH(B30+1)&lt;&gt;MONTH(B30),"",B30+1))</f>
        <v>46314</v>
      </c>
      <c r="D30" s="32">
        <f t="shared" si="7"/>
        <v>46315</v>
      </c>
      <c r="E30" s="32">
        <f t="shared" si="7"/>
        <v>46316</v>
      </c>
      <c r="F30" s="32">
        <f t="shared" si="8"/>
        <v>46317</v>
      </c>
      <c r="G30" s="30">
        <f t="shared" si="8"/>
        <v>46318</v>
      </c>
      <c r="H30" s="35">
        <f>IF(G30="","",IF(MONTH(G30+1)&lt;&gt;MONTH(G30),"",G30+1))</f>
        <v>46319</v>
      </c>
      <c r="I30" s="4"/>
      <c r="J30" s="66"/>
      <c r="K30" s="67"/>
      <c r="L30" s="4"/>
      <c r="M30" s="5">
        <f>IF(S29="","",IF(MONTH(S29+1)&lt;&gt;MONTH(S29),"",S29+1))</f>
        <v>46474</v>
      </c>
      <c r="N30" s="31">
        <f t="shared" si="6"/>
        <v>46475</v>
      </c>
      <c r="O30" s="32">
        <f t="shared" si="6"/>
        <v>46476</v>
      </c>
      <c r="P30" s="32">
        <f t="shared" si="6"/>
        <v>46477</v>
      </c>
      <c r="Q30" s="32" t="str">
        <f t="shared" si="6"/>
        <v/>
      </c>
      <c r="R30" s="32" t="str">
        <f t="shared" si="6"/>
        <v/>
      </c>
      <c r="S30" s="5" t="str">
        <f t="shared" si="6"/>
        <v/>
      </c>
      <c r="T30" s="4"/>
      <c r="U30" s="37"/>
      <c r="V30" s="46"/>
      <c r="W30" s="36"/>
      <c r="X30" s="36"/>
      <c r="Y30" s="83"/>
    </row>
    <row r="31" spans="2:25" s="1" customFormat="1" ht="12" customHeight="1" x14ac:dyDescent="0.2">
      <c r="B31" s="5">
        <f>IF(H30="","",IF(MONTH(H30+1)&lt;&gt;MONTH(H30),"",H30+1))</f>
        <v>46320</v>
      </c>
      <c r="C31" s="32">
        <f t="shared" si="7"/>
        <v>46321</v>
      </c>
      <c r="D31" s="32">
        <f t="shared" si="7"/>
        <v>46322</v>
      </c>
      <c r="E31" s="32">
        <f t="shared" si="7"/>
        <v>46323</v>
      </c>
      <c r="F31" s="32">
        <f t="shared" si="8"/>
        <v>46324</v>
      </c>
      <c r="G31" s="30">
        <f>IF(F31="","",IF(MONTH(F31+1)&lt;&gt;MONTH(F31),"",F31+1))</f>
        <v>46325</v>
      </c>
      <c r="H31" s="5">
        <f>IF(G31="","",IF(MONTH(G31+1)&lt;&gt;MONTH(G31),"",G31+1))</f>
        <v>46326</v>
      </c>
      <c r="I31" s="4"/>
      <c r="J31" s="37"/>
      <c r="K31" s="36"/>
      <c r="L31" s="4"/>
      <c r="M31" s="5" t="str">
        <f>IF(S30="","",IF(MONTH(S30+1)&lt;&gt;MONTH(S30),"",S30+1))</f>
        <v/>
      </c>
      <c r="N31" s="6" t="str">
        <f t="shared" si="6"/>
        <v/>
      </c>
      <c r="O31" s="6" t="str">
        <f t="shared" si="6"/>
        <v/>
      </c>
      <c r="P31" s="6" t="str">
        <f t="shared" si="6"/>
        <v/>
      </c>
      <c r="Q31" s="6" t="str">
        <f t="shared" si="6"/>
        <v/>
      </c>
      <c r="R31" s="6" t="str">
        <f t="shared" si="6"/>
        <v/>
      </c>
      <c r="S31" s="5" t="str">
        <f t="shared" si="6"/>
        <v/>
      </c>
      <c r="T31" s="4"/>
      <c r="U31" s="37"/>
      <c r="V31" s="46"/>
      <c r="W31" s="36"/>
      <c r="X31" s="36"/>
      <c r="Y31" s="32">
        <f>IF(M39="","",IF(MONTH(M39+1)&lt;&gt;MONTH(M39),"",M39+1))</f>
        <v>46503</v>
      </c>
    </row>
    <row r="32" spans="2:25" s="1" customFormat="1" ht="12" customHeight="1" x14ac:dyDescent="0.2">
      <c r="B32" s="5" t="str">
        <f>IF(H31="","",IF(MONTH(H31+1)&lt;&gt;MONTH(H31),"",H31+1))</f>
        <v/>
      </c>
      <c r="C32" s="30" t="str">
        <f t="shared" si="7"/>
        <v/>
      </c>
      <c r="D32" s="6" t="str">
        <f t="shared" si="7"/>
        <v/>
      </c>
      <c r="E32" s="6" t="str">
        <f t="shared" si="7"/>
        <v/>
      </c>
      <c r="F32" s="6" t="str">
        <f>IF(E32="","",IF(MONTH(E32+1)&lt;&gt;MONTH(E32),"",E32+1))</f>
        <v/>
      </c>
      <c r="G32" s="6" t="str">
        <f>IF(F32="","",IF(MONTH(F32+1)&lt;&gt;MONTH(F32),"",F32+1))</f>
        <v/>
      </c>
      <c r="H32" s="5" t="str">
        <f>IF(G32="","",IF(MONTH(G32+1)&lt;&gt;MONTH(G32),"",G32+1))</f>
        <v/>
      </c>
      <c r="I32" s="4"/>
      <c r="J32" s="66"/>
      <c r="K32" s="67"/>
      <c r="L32" s="4"/>
      <c r="M32" s="4"/>
      <c r="N32" s="4"/>
      <c r="O32" s="4"/>
      <c r="P32" s="4"/>
      <c r="Q32" s="4"/>
      <c r="R32" s="4"/>
      <c r="S32" s="4"/>
      <c r="T32" s="4"/>
      <c r="W32" s="36"/>
      <c r="X32" s="36"/>
      <c r="Y32" s="10"/>
    </row>
    <row r="33" spans="2:25" s="3" customFormat="1" ht="12" customHeight="1" x14ac:dyDescent="0.3">
      <c r="B33" s="4"/>
      <c r="C33" s="4"/>
      <c r="D33" s="4"/>
      <c r="E33" s="4"/>
      <c r="F33" s="4"/>
      <c r="G33" s="4"/>
      <c r="H33" s="4"/>
      <c r="I33" s="4"/>
      <c r="L33" s="4"/>
      <c r="M33" s="80">
        <f>DATE(year+1,4,1)</f>
        <v>46478</v>
      </c>
      <c r="N33" s="81"/>
      <c r="O33" s="81"/>
      <c r="P33" s="81"/>
      <c r="Q33" s="81"/>
      <c r="R33" s="81"/>
      <c r="S33" s="81"/>
      <c r="T33" s="4"/>
      <c r="U33" s="82" t="s">
        <v>14</v>
      </c>
      <c r="V33" s="82"/>
      <c r="W33" s="36"/>
      <c r="X33" s="36"/>
      <c r="Y33" s="10"/>
    </row>
    <row r="34" spans="2:25" s="1" customFormat="1" ht="12" customHeight="1" x14ac:dyDescent="0.2">
      <c r="B34" s="80">
        <f>DATE(year,11,1)</f>
        <v>46327</v>
      </c>
      <c r="C34" s="80"/>
      <c r="D34" s="80"/>
      <c r="E34" s="80"/>
      <c r="F34" s="80"/>
      <c r="G34" s="80"/>
      <c r="H34" s="80"/>
      <c r="I34" s="4"/>
      <c r="J34" s="82" t="s">
        <v>15</v>
      </c>
      <c r="K34" s="82"/>
      <c r="L34" s="4"/>
      <c r="M34" s="7" t="str">
        <f>CHOOSE(1+MOD(startday+1-2,7),"Su","M","Tu","W","Th","F","Sa")</f>
        <v>Su</v>
      </c>
      <c r="N34" s="8" t="str">
        <f>CHOOSE(1+MOD(startday+2-2,7),"Su","M","Tu","W","Th","F","Sa")</f>
        <v>M</v>
      </c>
      <c r="O34" s="8" t="str">
        <f>CHOOSE(1+MOD(startday+3-2,7),"Su","M","Tu","W","Th","F","Sa")</f>
        <v>Tu</v>
      </c>
      <c r="P34" s="8" t="str">
        <f>CHOOSE(1+MOD(startday+4-2,7),"Su","M","Tu","W","Th","F","Sa")</f>
        <v>W</v>
      </c>
      <c r="Q34" s="8" t="str">
        <f>CHOOSE(1+MOD(startday+5-2,7),"Su","M","Tu","W","Th","F","Sa")</f>
        <v>Th</v>
      </c>
      <c r="R34" s="8" t="str">
        <f>CHOOSE(1+MOD(startday+6-2,7),"Su","M","Tu","W","Th","F","Sa")</f>
        <v>F</v>
      </c>
      <c r="S34" s="7" t="str">
        <f>CHOOSE(1+MOD(startday+7-2,7),"Su","M","Tu","W","Th","F","Sa")</f>
        <v>Sa</v>
      </c>
      <c r="T34" s="4"/>
      <c r="U34" s="78" t="s">
        <v>63</v>
      </c>
      <c r="V34" s="39" t="s">
        <v>64</v>
      </c>
      <c r="W34" s="36"/>
      <c r="X34" s="36"/>
      <c r="Y34" s="10"/>
    </row>
    <row r="35" spans="2:25" s="1" customFormat="1" ht="12" customHeight="1" x14ac:dyDescent="0.2">
      <c r="B35" s="7" t="str">
        <f>CHOOSE(1+MOD(startday+1-2,7),"Su","M","Tu","W","Th","F","Sa")</f>
        <v>Su</v>
      </c>
      <c r="C35" s="8" t="str">
        <f>CHOOSE(1+MOD(startday+2-2,7),"Su","M","Tu","W","Th","F","Sa")</f>
        <v>M</v>
      </c>
      <c r="D35" s="8" t="str">
        <f>CHOOSE(1+MOD(startday+3-2,7),"Su","M","Tu","W","Th","F","Sa")</f>
        <v>Tu</v>
      </c>
      <c r="E35" s="8" t="str">
        <f>CHOOSE(1+MOD(startday+4-2,7),"Su","M","Tu","W","Th","F","Sa")</f>
        <v>W</v>
      </c>
      <c r="F35" s="8" t="str">
        <f>CHOOSE(1+MOD(startday+5-2,7),"Su","M","Tu","W","Th","F","Sa")</f>
        <v>Th</v>
      </c>
      <c r="G35" s="8" t="str">
        <f>CHOOSE(1+MOD(startday+6-2,7),"Su","M","Tu","W","Th","F","Sa")</f>
        <v>F</v>
      </c>
      <c r="H35" s="7" t="str">
        <f>CHOOSE(1+MOD(startday+7-2,7),"Su","M","Tu","W","Th","F","Sa")</f>
        <v>Sa</v>
      </c>
      <c r="I35" s="4"/>
      <c r="J35" s="40">
        <v>11</v>
      </c>
      <c r="K35" s="39" t="s">
        <v>22</v>
      </c>
      <c r="L35" s="4"/>
      <c r="M35" s="5" t="str">
        <f>IF(WEEKDAY(M33,1)=startday,M33,"")</f>
        <v/>
      </c>
      <c r="N35" s="32" t="str">
        <f>IF(M35="",IF(WEEKDAY(M33,1)=MOD(startday,7)+1,M33,""),M35+1)</f>
        <v/>
      </c>
      <c r="O35" s="32" t="str">
        <f>IF(N35="",IF(WEEKDAY(M33,1)=MOD(startday+1,7)+1,M33,""),N35+1)</f>
        <v/>
      </c>
      <c r="P35" s="32" t="str">
        <f>IF(O35="",IF(WEEKDAY(M33,1)=MOD(startday+2,7)+1,M33,""),O35+1)</f>
        <v/>
      </c>
      <c r="Q35" s="32">
        <f>IF(P35="",IF(WEEKDAY(M33,1)=MOD(startday+3,7)+1,M33,""),P35+1)</f>
        <v>46478</v>
      </c>
      <c r="R35" s="32">
        <f>IF(Q35="",IF(WEEKDAY(M33,1)=MOD(startday+4,7)+1,M33,""),Q35+1)</f>
        <v>46479</v>
      </c>
      <c r="S35" s="5">
        <f>IF(R35="",IF(WEEKDAY(M33,1)=MOD(startday+5,7)+1,M33,""),R35+1)</f>
        <v>46480</v>
      </c>
      <c r="T35" s="4"/>
      <c r="U35" s="72" t="s">
        <v>65</v>
      </c>
      <c r="V35" s="51" t="s">
        <v>66</v>
      </c>
      <c r="W35" s="36"/>
      <c r="X35" s="36"/>
      <c r="Y35" s="83" t="s">
        <v>16</v>
      </c>
    </row>
    <row r="36" spans="2:25" s="1" customFormat="1" ht="12" customHeight="1" x14ac:dyDescent="0.2">
      <c r="B36" s="5">
        <f>IF(WEEKDAY(B34,1)=startday,B34,"")</f>
        <v>46327</v>
      </c>
      <c r="C36" s="32">
        <f>IF(B36="",IF(WEEKDAY(B34,1)=MOD(startday,7)+1,B34,""),B36+1)</f>
        <v>46328</v>
      </c>
      <c r="D36" s="32">
        <f>IF(C36="",IF(WEEKDAY(B34,1)=MOD(startday+1,7)+1,B34,""),C36+1)</f>
        <v>46329</v>
      </c>
      <c r="E36" s="32">
        <f>IF(D36="",IF(WEEKDAY(B34,1)=MOD(startday+2,7)+1,B34,""),D36+1)</f>
        <v>46330</v>
      </c>
      <c r="F36" s="32">
        <f>IF(E36="",IF(WEEKDAY(B34,1)=MOD(startday+3,7)+1,B34,""),E36+1)</f>
        <v>46331</v>
      </c>
      <c r="G36" s="32">
        <f>IF(F36="",IF(WEEKDAY(B34,1)=MOD(startday+4,7)+1,B34,""),F36+1)</f>
        <v>46332</v>
      </c>
      <c r="H36" s="5">
        <f>IF(G36="",IF(WEEKDAY(B34,1)=MOD(startday+5,7)+1,B34,""),G36+1)</f>
        <v>46333</v>
      </c>
      <c r="I36" s="4"/>
      <c r="J36" s="40">
        <v>20</v>
      </c>
      <c r="K36" s="41" t="s">
        <v>48</v>
      </c>
      <c r="L36" s="4"/>
      <c r="M36" s="5">
        <f>IF(S35="","",IF(MONTH(S35+1)&lt;&gt;MONTH(S35),"",S35+1))</f>
        <v>46481</v>
      </c>
      <c r="N36" s="30">
        <f t="shared" ref="N36:S40" si="9">IF(M36="","",IF(MONTH(M36+1)&lt;&gt;MONTH(M36),"",M36+1))</f>
        <v>46482</v>
      </c>
      <c r="O36" s="30">
        <f t="shared" si="9"/>
        <v>46483</v>
      </c>
      <c r="P36" s="30">
        <f t="shared" si="9"/>
        <v>46484</v>
      </c>
      <c r="Q36" s="30">
        <f t="shared" si="9"/>
        <v>46485</v>
      </c>
      <c r="R36" s="30">
        <f t="shared" si="9"/>
        <v>46486</v>
      </c>
      <c r="S36" s="5">
        <f t="shared" si="9"/>
        <v>46487</v>
      </c>
      <c r="T36" s="4"/>
      <c r="U36" s="38">
        <v>21</v>
      </c>
      <c r="V36" s="51" t="s">
        <v>67</v>
      </c>
      <c r="W36" s="36"/>
      <c r="X36" s="36"/>
      <c r="Y36" s="83"/>
    </row>
    <row r="37" spans="2:25" s="1" customFormat="1" ht="12" customHeight="1" x14ac:dyDescent="0.2">
      <c r="B37" s="5">
        <f>IF(H36="","",IF(MONTH(H36+1)&lt;&gt;MONTH(H36),"",H36+1))</f>
        <v>46334</v>
      </c>
      <c r="C37" s="32">
        <f t="shared" ref="C37:H41" si="10">IF(B37="","",IF(MONTH(B37+1)&lt;&gt;MONTH(B37),"",B37+1))</f>
        <v>46335</v>
      </c>
      <c r="D37" s="32">
        <f t="shared" si="10"/>
        <v>46336</v>
      </c>
      <c r="E37" s="31">
        <f t="shared" si="10"/>
        <v>46337</v>
      </c>
      <c r="F37" s="32">
        <f t="shared" si="10"/>
        <v>46338</v>
      </c>
      <c r="G37" s="33">
        <f t="shared" si="10"/>
        <v>46339</v>
      </c>
      <c r="H37" s="5">
        <f t="shared" si="10"/>
        <v>46340</v>
      </c>
      <c r="I37" s="4"/>
      <c r="J37" s="72" t="s">
        <v>49</v>
      </c>
      <c r="K37" s="41" t="s">
        <v>22</v>
      </c>
      <c r="L37" s="4"/>
      <c r="M37" s="5">
        <f>IF(S36="","",IF(MONTH(S36+1)&lt;&gt;MONTH(S36),"",S36+1))</f>
        <v>46488</v>
      </c>
      <c r="N37" s="32">
        <f t="shared" si="9"/>
        <v>46489</v>
      </c>
      <c r="O37" s="32">
        <f t="shared" si="9"/>
        <v>46490</v>
      </c>
      <c r="P37" s="32">
        <f t="shared" si="9"/>
        <v>46491</v>
      </c>
      <c r="Q37" s="32">
        <f t="shared" si="9"/>
        <v>46492</v>
      </c>
      <c r="R37" s="32">
        <f t="shared" si="9"/>
        <v>46493</v>
      </c>
      <c r="S37" s="5">
        <f t="shared" si="9"/>
        <v>46494</v>
      </c>
      <c r="T37" s="4"/>
      <c r="U37" s="38">
        <v>23</v>
      </c>
      <c r="V37" s="41" t="s">
        <v>68</v>
      </c>
      <c r="W37" s="36"/>
      <c r="X37" s="36"/>
      <c r="Y37" s="83"/>
    </row>
    <row r="38" spans="2:25" s="1" customFormat="1" ht="12" customHeight="1" x14ac:dyDescent="0.2">
      <c r="B38" s="5">
        <f>IF(H37="","",IF(MONTH(H37+1)&lt;&gt;MONTH(H37),"",H37+1))</f>
        <v>46341</v>
      </c>
      <c r="C38" s="32">
        <f t="shared" si="10"/>
        <v>46342</v>
      </c>
      <c r="D38" s="32">
        <f t="shared" si="10"/>
        <v>46343</v>
      </c>
      <c r="E38" s="32">
        <f t="shared" si="10"/>
        <v>46344</v>
      </c>
      <c r="F38" s="32">
        <f t="shared" si="10"/>
        <v>46345</v>
      </c>
      <c r="G38" s="30">
        <f t="shared" si="10"/>
        <v>46346</v>
      </c>
      <c r="H38" s="5">
        <f t="shared" si="10"/>
        <v>46347</v>
      </c>
      <c r="I38" s="4"/>
      <c r="J38" s="59"/>
      <c r="K38" s="64"/>
      <c r="L38" s="4"/>
      <c r="M38" s="5">
        <f>IF(S37="","",IF(MONTH(S37+1)&lt;&gt;MONTH(S37),"",S37+1))</f>
        <v>46495</v>
      </c>
      <c r="N38" s="32">
        <f t="shared" si="9"/>
        <v>46496</v>
      </c>
      <c r="O38" s="32">
        <f t="shared" si="9"/>
        <v>46497</v>
      </c>
      <c r="P38" s="30">
        <f t="shared" si="9"/>
        <v>46498</v>
      </c>
      <c r="Q38" s="32">
        <f t="shared" si="9"/>
        <v>46499</v>
      </c>
      <c r="R38" s="60">
        <f t="shared" si="9"/>
        <v>46500</v>
      </c>
      <c r="S38" s="5">
        <f t="shared" si="9"/>
        <v>46501</v>
      </c>
      <c r="T38" s="4"/>
      <c r="U38" s="59"/>
      <c r="V38" s="61"/>
      <c r="W38" s="36"/>
      <c r="X38" s="36"/>
      <c r="Y38" s="83"/>
    </row>
    <row r="39" spans="2:25" s="1" customFormat="1" ht="12" customHeight="1" x14ac:dyDescent="0.2">
      <c r="B39" s="5">
        <f>IF(H38="","",IF(MONTH(H38+1)&lt;&gt;MONTH(H38),"",H38+1))</f>
        <v>46348</v>
      </c>
      <c r="C39" s="31">
        <f t="shared" si="10"/>
        <v>46349</v>
      </c>
      <c r="D39" s="31">
        <f t="shared" si="10"/>
        <v>46350</v>
      </c>
      <c r="E39" s="31">
        <f t="shared" si="10"/>
        <v>46351</v>
      </c>
      <c r="F39" s="31">
        <f t="shared" si="10"/>
        <v>46352</v>
      </c>
      <c r="G39" s="31">
        <f t="shared" si="10"/>
        <v>46353</v>
      </c>
      <c r="H39" s="5">
        <f t="shared" si="10"/>
        <v>46354</v>
      </c>
      <c r="I39" s="4"/>
      <c r="J39" s="37"/>
      <c r="K39" s="36"/>
      <c r="L39" s="4"/>
      <c r="M39" s="5">
        <f>IF(S38="","",IF(MONTH(S38+1)&lt;&gt;MONTH(S38),"",S38+1))</f>
        <v>46502</v>
      </c>
      <c r="N39" s="63">
        <v>28</v>
      </c>
      <c r="O39" s="32">
        <f>IF(Y31="","",IF(MONTH(Y31+1)&lt;&gt;MONTH(Y31),"",Y31+1))</f>
        <v>46504</v>
      </c>
      <c r="P39" s="32">
        <f t="shared" si="9"/>
        <v>46505</v>
      </c>
      <c r="Q39" s="32">
        <f t="shared" si="9"/>
        <v>46506</v>
      </c>
      <c r="R39" s="32">
        <f t="shared" si="9"/>
        <v>46507</v>
      </c>
      <c r="S39" s="5" t="str">
        <f t="shared" si="9"/>
        <v/>
      </c>
      <c r="T39" s="4"/>
      <c r="U39" s="59"/>
      <c r="V39" s="36"/>
      <c r="W39" s="36"/>
      <c r="X39" s="36"/>
      <c r="Y39" s="83"/>
    </row>
    <row r="40" spans="2:25" s="1" customFormat="1" ht="12" customHeight="1" x14ac:dyDescent="0.2">
      <c r="B40" s="5">
        <f>IF(H39="","",IF(MONTH(H39+1)&lt;&gt;MONTH(H39),"",H39+1))</f>
        <v>46355</v>
      </c>
      <c r="C40" s="32">
        <f t="shared" si="10"/>
        <v>46356</v>
      </c>
      <c r="D40" s="31" t="str">
        <f t="shared" si="10"/>
        <v/>
      </c>
      <c r="E40" s="31" t="str">
        <f t="shared" si="10"/>
        <v/>
      </c>
      <c r="F40" s="31" t="str">
        <f t="shared" si="10"/>
        <v/>
      </c>
      <c r="G40" s="31" t="str">
        <f t="shared" si="10"/>
        <v/>
      </c>
      <c r="H40" s="5" t="str">
        <f t="shared" si="10"/>
        <v/>
      </c>
      <c r="I40" s="4"/>
      <c r="J40" s="37"/>
      <c r="K40" s="36"/>
      <c r="L40" s="4"/>
      <c r="M40" s="6" t="str">
        <f>IF(S39="","",IF(MONTH(S39+1)&lt;&gt;MONTH(S39),"",S39+1))</f>
        <v/>
      </c>
      <c r="N40" s="6" t="str">
        <f t="shared" si="9"/>
        <v/>
      </c>
      <c r="O40" s="6" t="str">
        <f t="shared" si="9"/>
        <v/>
      </c>
      <c r="P40" s="6" t="str">
        <f t="shared" si="9"/>
        <v/>
      </c>
      <c r="Q40" s="6" t="str">
        <f t="shared" si="9"/>
        <v/>
      </c>
      <c r="R40" s="6" t="str">
        <f t="shared" si="9"/>
        <v/>
      </c>
      <c r="S40" s="5" t="str">
        <f t="shared" si="9"/>
        <v/>
      </c>
      <c r="T40" s="4"/>
      <c r="U40" s="37"/>
      <c r="V40" s="36"/>
      <c r="W40" s="36"/>
      <c r="X40" s="36"/>
      <c r="Y40" s="10"/>
    </row>
    <row r="41" spans="2:25" s="1" customFormat="1" ht="12" customHeight="1" x14ac:dyDescent="0.2">
      <c r="B41" s="5" t="str">
        <f>IF(H40="","",IF(MONTH(H40+1)&lt;&gt;MONTH(H40),"",H40+1))</f>
        <v/>
      </c>
      <c r="C41" s="6" t="str">
        <f t="shared" si="10"/>
        <v/>
      </c>
      <c r="D41" s="6" t="str">
        <f t="shared" si="10"/>
        <v/>
      </c>
      <c r="E41" s="6" t="str">
        <f t="shared" si="10"/>
        <v/>
      </c>
      <c r="F41" s="6" t="str">
        <f t="shared" si="10"/>
        <v/>
      </c>
      <c r="G41" s="6" t="str">
        <f t="shared" si="10"/>
        <v/>
      </c>
      <c r="H41" s="5" t="str">
        <f t="shared" si="10"/>
        <v/>
      </c>
      <c r="I41" s="4"/>
      <c r="J41" s="37"/>
      <c r="K41" s="36"/>
      <c r="L41" s="4"/>
      <c r="M41" s="4"/>
      <c r="N41" s="4"/>
      <c r="O41" s="4"/>
      <c r="P41" s="4"/>
      <c r="Q41" s="4"/>
      <c r="R41" s="4"/>
      <c r="S41" s="4"/>
      <c r="T41" s="4"/>
      <c r="U41" s="37"/>
      <c r="V41" s="36"/>
      <c r="W41" s="42"/>
      <c r="X41" s="36"/>
      <c r="Y41" s="10"/>
    </row>
    <row r="42" spans="2:25" s="3" customFormat="1" ht="12" customHeight="1" x14ac:dyDescent="0.3">
      <c r="B42" s="4"/>
      <c r="C42" s="4"/>
      <c r="D42" s="4"/>
      <c r="E42" s="4"/>
      <c r="F42" s="4"/>
      <c r="G42" s="4"/>
      <c r="H42" s="4"/>
      <c r="I42" s="4"/>
      <c r="J42" s="36"/>
      <c r="K42" s="36"/>
      <c r="L42" s="4"/>
      <c r="M42" s="80">
        <f>DATE(year+1,5,1)</f>
        <v>46508</v>
      </c>
      <c r="N42" s="81"/>
      <c r="O42" s="81"/>
      <c r="P42" s="81"/>
      <c r="Q42" s="81"/>
      <c r="R42" s="81"/>
      <c r="S42" s="81"/>
      <c r="T42" s="4"/>
      <c r="U42" s="82" t="s">
        <v>17</v>
      </c>
      <c r="V42" s="82"/>
      <c r="W42" s="36"/>
      <c r="X42" s="36"/>
      <c r="Y42" s="83" t="s">
        <v>18</v>
      </c>
    </row>
    <row r="43" spans="2:25" s="1" customFormat="1" ht="12" customHeight="1" x14ac:dyDescent="0.2">
      <c r="B43" s="80">
        <f>DATE(year,12,1)</f>
        <v>46357</v>
      </c>
      <c r="C43" s="80"/>
      <c r="D43" s="80"/>
      <c r="E43" s="80"/>
      <c r="F43" s="80"/>
      <c r="G43" s="80"/>
      <c r="H43" s="80"/>
      <c r="I43" s="4"/>
      <c r="J43" s="82" t="s">
        <v>19</v>
      </c>
      <c r="K43" s="82"/>
      <c r="L43" s="4"/>
      <c r="M43" s="7" t="str">
        <f>CHOOSE(1+MOD(startday+1-2,7),"Su","M","Tu","W","Th","F","Sa")</f>
        <v>Su</v>
      </c>
      <c r="N43" s="8" t="str">
        <f>CHOOSE(1+MOD(startday+2-2,7),"Su","M","Tu","W","Th","F","Sa")</f>
        <v>M</v>
      </c>
      <c r="O43" s="8" t="str">
        <f>CHOOSE(1+MOD(startday+3-2,7),"Su","M","Tu","W","Th","F","Sa")</f>
        <v>Tu</v>
      </c>
      <c r="P43" s="8" t="str">
        <f>CHOOSE(1+MOD(startday+4-2,7),"Su","M","Tu","W","Th","F","Sa")</f>
        <v>W</v>
      </c>
      <c r="Q43" s="8" t="str">
        <f>CHOOSE(1+MOD(startday+5-2,7),"Su","M","Tu","W","Th","F","Sa")</f>
        <v>Th</v>
      </c>
      <c r="R43" s="8" t="str">
        <f>CHOOSE(1+MOD(startday+6-2,7),"Su","M","Tu","W","Th","F","Sa")</f>
        <v>F</v>
      </c>
      <c r="S43" s="7" t="str">
        <f>CHOOSE(1+MOD(startday+7-2,7),"Su","M","Tu","W","Th","F","Sa")</f>
        <v>Sa</v>
      </c>
      <c r="T43" s="4"/>
      <c r="U43" s="47" t="s">
        <v>69</v>
      </c>
      <c r="V43" s="39" t="s">
        <v>70</v>
      </c>
      <c r="W43" s="36"/>
      <c r="X43" s="36"/>
      <c r="Y43" s="83"/>
    </row>
    <row r="44" spans="2:25" s="1" customFormat="1" ht="12" customHeight="1" x14ac:dyDescent="0.2">
      <c r="B44" s="7" t="str">
        <f>CHOOSE(1+MOD(startday+1-2,7),"Su","M","Tu","W","Th","F","Sa")</f>
        <v>Su</v>
      </c>
      <c r="C44" s="8" t="str">
        <f>CHOOSE(1+MOD(startday+2-2,7),"Su","M","Tu","W","Th","F","Sa")</f>
        <v>M</v>
      </c>
      <c r="D44" s="8" t="str">
        <f>CHOOSE(1+MOD(startday+3-2,7),"Su","M","Tu","W","Th","F","Sa")</f>
        <v>Tu</v>
      </c>
      <c r="E44" s="8" t="str">
        <f>CHOOSE(1+MOD(startday+4-2,7),"Su","M","Tu","W","Th","F","Sa")</f>
        <v>W</v>
      </c>
      <c r="F44" s="8" t="str">
        <f>CHOOSE(1+MOD(startday+5-2,7),"Su","M","Tu","W","Th","F","Sa")</f>
        <v>Th</v>
      </c>
      <c r="G44" s="8" t="str">
        <f>CHOOSE(1+MOD(startday+6-2,7),"Su","M","Tu","W","Th","F","Sa")</f>
        <v>F</v>
      </c>
      <c r="H44" s="7" t="str">
        <f>CHOOSE(1+MOD(startday+7-2,7),"Su","M","Tu","W","Th","F","Sa")</f>
        <v>Sa</v>
      </c>
      <c r="I44" s="4"/>
      <c r="J44" s="43">
        <v>3</v>
      </c>
      <c r="K44" s="48" t="s">
        <v>20</v>
      </c>
      <c r="L44" s="4"/>
      <c r="M44" s="5" t="str">
        <f>IF(WEEKDAY(M42,1)=startday,M42,"")</f>
        <v/>
      </c>
      <c r="N44" s="32" t="str">
        <f>IF(M44="",IF(WEEKDAY(M42,1)=MOD(startday,7)+1,M42,""),M44+1)</f>
        <v/>
      </c>
      <c r="O44" s="32" t="str">
        <f>IF(N44="",IF(WEEKDAY(M42,1)=MOD(startday+1,7)+1,M42,""),N44+1)</f>
        <v/>
      </c>
      <c r="P44" s="32" t="str">
        <f>IF(O44="",IF(WEEKDAY(M42,1)=MOD(startday+2,7)+1,M42,""),O44+1)</f>
        <v/>
      </c>
      <c r="Q44" s="32" t="str">
        <f>IF(P44="",IF(WEEKDAY(M42,1)=MOD(startday+3,7)+1,M42,""),P44+1)</f>
        <v/>
      </c>
      <c r="R44" s="32" t="str">
        <f>IF(Q44="",IF(WEEKDAY(M42,1)=MOD(startday+4,7)+1,M42,""),Q44+1)</f>
        <v/>
      </c>
      <c r="S44" s="5">
        <f>IF(R44="",IF(WEEKDAY(M42,1)=MOD(startday+5,7)+1,M42,""),R44+1)</f>
        <v>46508</v>
      </c>
      <c r="T44" s="4"/>
      <c r="U44" s="38">
        <v>6</v>
      </c>
      <c r="V44" s="41" t="s">
        <v>21</v>
      </c>
      <c r="W44" s="36"/>
      <c r="X44" s="36"/>
      <c r="Y44" s="83"/>
    </row>
    <row r="45" spans="2:25" s="1" customFormat="1" ht="12" customHeight="1" x14ac:dyDescent="0.2">
      <c r="B45" s="5" t="str">
        <f>IF(WEEKDAY(B43,1)=startday,B43,"")</f>
        <v/>
      </c>
      <c r="C45" s="32" t="str">
        <f>IF(B45="",IF(WEEKDAY(B43,1)=MOD(startday,7)+1,B43,""),B45+1)</f>
        <v/>
      </c>
      <c r="D45" s="32">
        <f>IF(C45="",IF(WEEKDAY(B43,1)=MOD(startday+1,7)+1,B43,""),C45+1)</f>
        <v>46357</v>
      </c>
      <c r="E45" s="32">
        <f>IF(D45="",IF(WEEKDAY(B43,1)=MOD(startday+2,7)+1,B43,""),D45+1)</f>
        <v>46358</v>
      </c>
      <c r="F45" s="30">
        <f>IF(E45="",IF(WEEKDAY(B43,1)=MOD(startday+3,7)+1,B43,""),E45+1)</f>
        <v>46359</v>
      </c>
      <c r="G45" s="32">
        <f>IF(F45="",IF(WEEKDAY(B43,1)=MOD(startday+4,7)+1,B43,""),F45+1)</f>
        <v>46360</v>
      </c>
      <c r="H45" s="5">
        <f>IF(G45="",IF(WEEKDAY(B43,1)=MOD(startday+5,7)+1,B43,""),G45+1)</f>
        <v>46361</v>
      </c>
      <c r="I45" s="4"/>
      <c r="J45" s="76" t="s">
        <v>50</v>
      </c>
      <c r="K45" s="41" t="s">
        <v>51</v>
      </c>
      <c r="M45" s="5">
        <f>IF(S44="","",IF(MONTH(S44+1)&lt;&gt;MONTH(S44),"",S44+1))</f>
        <v>46509</v>
      </c>
      <c r="N45" s="30">
        <f t="shared" ref="N45:S49" si="11">IF(M45="","",IF(MONTH(M45+1)&lt;&gt;MONTH(M45),"",M45+1))</f>
        <v>46510</v>
      </c>
      <c r="O45" s="30">
        <f t="shared" si="11"/>
        <v>46511</v>
      </c>
      <c r="P45" s="30">
        <f t="shared" si="11"/>
        <v>46512</v>
      </c>
      <c r="Q45" s="30">
        <f t="shared" si="11"/>
        <v>46513</v>
      </c>
      <c r="R45" s="30">
        <f t="shared" si="11"/>
        <v>46514</v>
      </c>
      <c r="S45" s="5">
        <f t="shared" si="11"/>
        <v>46515</v>
      </c>
      <c r="T45" s="4"/>
      <c r="U45" s="38">
        <v>26</v>
      </c>
      <c r="V45" s="51" t="s">
        <v>71</v>
      </c>
      <c r="W45" s="36"/>
      <c r="X45" s="36"/>
      <c r="Y45" s="83"/>
    </row>
    <row r="46" spans="2:25" s="1" customFormat="1" ht="12" customHeight="1" x14ac:dyDescent="0.2">
      <c r="B46" s="5">
        <f>IF(H45="","",IF(MONTH(H45+1)&lt;&gt;MONTH(H45),"",H45+1))</f>
        <v>46362</v>
      </c>
      <c r="C46" s="30">
        <f t="shared" ref="C46:H50" si="12">IF(B46="","",IF(MONTH(B46+1)&lt;&gt;MONTH(B46),"",B46+1))</f>
        <v>46363</v>
      </c>
      <c r="D46" s="30">
        <f t="shared" si="12"/>
        <v>46364</v>
      </c>
      <c r="E46" s="30">
        <f t="shared" si="12"/>
        <v>46365</v>
      </c>
      <c r="F46" s="30">
        <f t="shared" si="12"/>
        <v>46366</v>
      </c>
      <c r="G46" s="30">
        <f t="shared" si="12"/>
        <v>46367</v>
      </c>
      <c r="H46" s="5">
        <f t="shared" si="12"/>
        <v>46368</v>
      </c>
      <c r="I46" s="4"/>
      <c r="J46" s="40">
        <v>11</v>
      </c>
      <c r="K46" s="52" t="s">
        <v>52</v>
      </c>
      <c r="L46" s="4"/>
      <c r="M46" s="5">
        <f>IF(S45="","",IF(MONTH(S45+1)&lt;&gt;MONTH(S45),"",S45+1))</f>
        <v>46516</v>
      </c>
      <c r="N46" s="32">
        <f t="shared" si="11"/>
        <v>46517</v>
      </c>
      <c r="O46" s="32">
        <f t="shared" si="11"/>
        <v>46518</v>
      </c>
      <c r="P46" s="32">
        <f t="shared" si="11"/>
        <v>46519</v>
      </c>
      <c r="Q46" s="33">
        <f t="shared" si="11"/>
        <v>46520</v>
      </c>
      <c r="R46" s="32">
        <f t="shared" si="11"/>
        <v>46521</v>
      </c>
      <c r="S46" s="5">
        <f t="shared" si="11"/>
        <v>46522</v>
      </c>
      <c r="T46" s="4"/>
      <c r="U46" s="38">
        <v>26</v>
      </c>
      <c r="V46" s="41" t="s">
        <v>54</v>
      </c>
      <c r="W46" s="36"/>
      <c r="X46" s="36"/>
      <c r="Y46" s="83"/>
    </row>
    <row r="47" spans="2:25" s="1" customFormat="1" ht="12" customHeight="1" x14ac:dyDescent="0.2">
      <c r="B47" s="5">
        <f>IF(H46="","",IF(MONTH(H46+1)&lt;&gt;MONTH(H46),"",H46+1))</f>
        <v>46369</v>
      </c>
      <c r="C47" s="32">
        <f t="shared" si="12"/>
        <v>46370</v>
      </c>
      <c r="D47" s="32">
        <f t="shared" si="12"/>
        <v>46371</v>
      </c>
      <c r="E47" s="32">
        <f t="shared" si="12"/>
        <v>46372</v>
      </c>
      <c r="F47" s="30">
        <f t="shared" si="12"/>
        <v>46373</v>
      </c>
      <c r="G47" s="31">
        <f t="shared" si="12"/>
        <v>46374</v>
      </c>
      <c r="H47" s="5">
        <f t="shared" si="12"/>
        <v>46375</v>
      </c>
      <c r="I47" s="4"/>
      <c r="J47" s="40">
        <v>17</v>
      </c>
      <c r="K47" s="41" t="s">
        <v>53</v>
      </c>
      <c r="M47" s="5">
        <f>IF(S46="","",IF(MONTH(S46+1)&lt;&gt;MONTH(S46),"",S46+1))</f>
        <v>46523</v>
      </c>
      <c r="N47" s="32">
        <f t="shared" si="11"/>
        <v>46524</v>
      </c>
      <c r="O47" s="32">
        <f t="shared" si="11"/>
        <v>46525</v>
      </c>
      <c r="P47" s="32">
        <f t="shared" si="11"/>
        <v>46526</v>
      </c>
      <c r="Q47" s="33">
        <f t="shared" si="11"/>
        <v>46527</v>
      </c>
      <c r="R47" s="32">
        <f t="shared" si="11"/>
        <v>46528</v>
      </c>
      <c r="S47" s="5">
        <f t="shared" si="11"/>
        <v>46529</v>
      </c>
      <c r="T47" s="4"/>
      <c r="U47" s="66"/>
      <c r="V47" s="67"/>
      <c r="W47" s="36"/>
      <c r="X47" s="36"/>
      <c r="Y47" s="10"/>
    </row>
    <row r="48" spans="2:25" s="1" customFormat="1" ht="12" customHeight="1" x14ac:dyDescent="0.2">
      <c r="B48" s="5">
        <f>IF(H47="","",IF(MONTH(H47+1)&lt;&gt;MONTH(H47),"",H47+1))</f>
        <v>46376</v>
      </c>
      <c r="C48" s="31">
        <f t="shared" si="12"/>
        <v>46377</v>
      </c>
      <c r="D48" s="31">
        <f t="shared" si="12"/>
        <v>46378</v>
      </c>
      <c r="E48" s="31">
        <f t="shared" si="12"/>
        <v>46379</v>
      </c>
      <c r="F48" s="31">
        <f t="shared" si="12"/>
        <v>46380</v>
      </c>
      <c r="G48" s="58">
        <f t="shared" si="12"/>
        <v>46381</v>
      </c>
      <c r="H48" s="5">
        <f t="shared" si="12"/>
        <v>46382</v>
      </c>
      <c r="I48" s="4"/>
      <c r="J48" s="40">
        <v>17</v>
      </c>
      <c r="K48" s="41" t="s">
        <v>54</v>
      </c>
      <c r="L48"/>
      <c r="M48" s="5">
        <f>IF(S47="","",IF(MONTH(S47+1)&lt;&gt;MONTH(S47),"",S47+1))</f>
        <v>46530</v>
      </c>
      <c r="N48" s="32">
        <f t="shared" si="11"/>
        <v>46531</v>
      </c>
      <c r="O48" s="32">
        <f t="shared" si="11"/>
        <v>46532</v>
      </c>
      <c r="P48" s="30">
        <f t="shared" si="11"/>
        <v>46533</v>
      </c>
      <c r="Q48" s="32">
        <f t="shared" si="11"/>
        <v>46534</v>
      </c>
      <c r="R48" s="32">
        <f t="shared" si="11"/>
        <v>46535</v>
      </c>
      <c r="S48" s="5">
        <f t="shared" si="11"/>
        <v>46536</v>
      </c>
      <c r="T48" s="4"/>
      <c r="U48" s="37"/>
      <c r="V48" s="65"/>
      <c r="W48" s="36"/>
      <c r="X48" s="36"/>
      <c r="Y48" s="10"/>
    </row>
    <row r="49" spans="2:25" s="1" customFormat="1" ht="12" customHeight="1" x14ac:dyDescent="0.2">
      <c r="B49" s="5">
        <f>IF(H48="","",IF(MONTH(H48+1)&lt;&gt;MONTH(H48),"",H48+1))</f>
        <v>46383</v>
      </c>
      <c r="C49" s="31">
        <f t="shared" si="12"/>
        <v>46384</v>
      </c>
      <c r="D49" s="31">
        <f t="shared" si="12"/>
        <v>46385</v>
      </c>
      <c r="E49" s="31">
        <f t="shared" si="12"/>
        <v>46386</v>
      </c>
      <c r="F49" s="31">
        <f t="shared" si="12"/>
        <v>46387</v>
      </c>
      <c r="G49" s="32" t="str">
        <f t="shared" si="12"/>
        <v/>
      </c>
      <c r="H49" s="5" t="str">
        <f t="shared" si="12"/>
        <v/>
      </c>
      <c r="I49" s="4"/>
      <c r="J49" s="40" t="s">
        <v>55</v>
      </c>
      <c r="K49" s="52" t="s">
        <v>22</v>
      </c>
      <c r="L49" s="4"/>
      <c r="M49" s="5">
        <f>IF(S48="","",IF(MONTH(S48+1)&lt;&gt;MONTH(S48),"",S48+1))</f>
        <v>46537</v>
      </c>
      <c r="N49" s="6">
        <f t="shared" si="11"/>
        <v>46538</v>
      </c>
      <c r="O49" s="6" t="str">
        <f t="shared" si="11"/>
        <v/>
      </c>
      <c r="P49" s="6" t="str">
        <f t="shared" si="11"/>
        <v/>
      </c>
      <c r="Q49" s="6" t="str">
        <f>IF(P49="","",IF(MONTH(P49+1)&lt;&gt;MONTH(P49),"",P49+1))</f>
        <v/>
      </c>
      <c r="R49" s="6" t="str">
        <f t="shared" si="11"/>
        <v/>
      </c>
      <c r="S49" s="5" t="str">
        <f t="shared" si="11"/>
        <v/>
      </c>
      <c r="T49" s="4"/>
      <c r="U49" s="68"/>
      <c r="V49" s="71"/>
      <c r="W49" s="36"/>
      <c r="X49" s="36"/>
      <c r="Y49" s="10"/>
    </row>
    <row r="50" spans="2:25" s="1" customFormat="1" ht="12" customHeight="1" x14ac:dyDescent="0.2">
      <c r="B50" s="5" t="str">
        <f>IF(H49="","",IF(MONTH(H49+1)&lt;&gt;MONTH(H49),"",H49+1))</f>
        <v/>
      </c>
      <c r="C50" s="6" t="str">
        <f t="shared" si="12"/>
        <v/>
      </c>
      <c r="D50" s="6" t="str">
        <f t="shared" si="12"/>
        <v/>
      </c>
      <c r="E50" s="6" t="str">
        <f t="shared" si="12"/>
        <v/>
      </c>
      <c r="F50" s="6" t="str">
        <f t="shared" si="12"/>
        <v/>
      </c>
      <c r="G50" s="6" t="str">
        <f t="shared" si="12"/>
        <v/>
      </c>
      <c r="H50" s="5" t="str">
        <f t="shared" si="12"/>
        <v/>
      </c>
      <c r="I50" s="4"/>
      <c r="J50" s="66"/>
      <c r="K50" s="64"/>
      <c r="L50" s="4"/>
      <c r="M50" s="4"/>
      <c r="N50" s="4"/>
      <c r="O50" s="4"/>
      <c r="P50" s="4"/>
      <c r="Q50" s="4"/>
      <c r="R50" s="4"/>
      <c r="S50" s="4"/>
      <c r="T50" s="4"/>
      <c r="U50" s="37"/>
      <c r="V50" s="36"/>
      <c r="W50" s="36"/>
      <c r="X50" s="36"/>
      <c r="Y50" s="10"/>
    </row>
    <row r="51" spans="2:25" s="3" customFormat="1" ht="12" customHeight="1" x14ac:dyDescent="0.3">
      <c r="B51" s="4"/>
      <c r="C51" s="4"/>
      <c r="D51" s="4"/>
      <c r="E51" s="4"/>
      <c r="F51" s="4"/>
      <c r="G51" s="4"/>
      <c r="H51" s="4"/>
      <c r="I51" s="4"/>
      <c r="J51" s="66"/>
      <c r="K51" s="64"/>
      <c r="L51" s="4"/>
      <c r="O51" s="83"/>
      <c r="W51" s="36"/>
      <c r="X51" s="36"/>
    </row>
    <row r="52" spans="2:25" s="1" customFormat="1" x14ac:dyDescent="0.2">
      <c r="B52"/>
      <c r="C52"/>
      <c r="D52"/>
      <c r="E52"/>
      <c r="F52"/>
      <c r="G52"/>
      <c r="H52"/>
      <c r="I52"/>
      <c r="J52" s="37"/>
      <c r="K52" s="36"/>
      <c r="O52" s="83"/>
      <c r="W52" s="36"/>
      <c r="X52" s="36"/>
    </row>
    <row r="53" spans="2:25" s="1" customFormat="1" ht="12" x14ac:dyDescent="0.2">
      <c r="B53" s="54"/>
      <c r="C53" s="50" t="s">
        <v>22</v>
      </c>
      <c r="D53" s="50"/>
      <c r="E53" s="50"/>
      <c r="F53" s="55"/>
      <c r="G53" s="56" t="s">
        <v>23</v>
      </c>
      <c r="H53" s="50"/>
      <c r="I53" s="50"/>
      <c r="O53" s="83"/>
      <c r="W53" s="36"/>
      <c r="X53" s="36"/>
    </row>
    <row r="54" spans="2:25" s="1" customFormat="1" ht="12" x14ac:dyDescent="0.2"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9"/>
      <c r="M54" s="61"/>
      <c r="O54" s="83"/>
      <c r="W54" s="36"/>
      <c r="X54" s="36"/>
    </row>
    <row r="55" spans="2:25" s="1" customFormat="1" ht="12" x14ac:dyDescent="0.2">
      <c r="B55" s="62"/>
      <c r="C55" s="50" t="s">
        <v>24</v>
      </c>
      <c r="D55" s="50"/>
      <c r="E55" s="50"/>
      <c r="F55" s="56"/>
      <c r="G55" s="50"/>
      <c r="H55" s="50"/>
      <c r="I55" s="50"/>
      <c r="J55" s="50"/>
      <c r="K55" s="50"/>
      <c r="L55" s="4"/>
      <c r="M55" s="49"/>
      <c r="O55" s="83"/>
      <c r="W55" s="36"/>
      <c r="X55" s="36"/>
    </row>
    <row r="56" spans="2:25" s="1" customFormat="1" ht="12" x14ac:dyDescent="0.2">
      <c r="B56" s="50"/>
      <c r="C56" s="50"/>
      <c r="D56" s="50"/>
      <c r="E56" s="50"/>
      <c r="F56" s="50"/>
      <c r="G56" s="50"/>
      <c r="H56" s="50"/>
      <c r="I56" s="50"/>
      <c r="J56" s="50"/>
      <c r="K56" s="56"/>
      <c r="L56" s="4"/>
      <c r="O56" s="83"/>
    </row>
    <row r="57" spans="2:25" s="1" customFormat="1" ht="12" x14ac:dyDescent="0.2">
      <c r="B57" s="56"/>
      <c r="C57" s="50"/>
      <c r="D57" s="50"/>
      <c r="F57" s="68"/>
      <c r="G57" s="50"/>
      <c r="K57" s="50"/>
      <c r="L57" s="4"/>
      <c r="O57" s="10"/>
    </row>
    <row r="58" spans="2:25" s="1" customFormat="1" ht="9" customHeight="1" x14ac:dyDescent="0.2"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4"/>
      <c r="M58" s="4"/>
      <c r="O58" s="10"/>
    </row>
    <row r="59" spans="2:25" s="1" customFormat="1" ht="4.5" customHeight="1" x14ac:dyDescent="0.2"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4"/>
      <c r="M59" s="4"/>
      <c r="N59" s="4"/>
      <c r="O59" s="4"/>
      <c r="P59" s="4"/>
      <c r="Q59" s="4"/>
      <c r="R59" s="4"/>
      <c r="S59" s="4"/>
      <c r="T59" s="4"/>
      <c r="U59" s="4"/>
    </row>
  </sheetData>
  <mergeCells count="26">
    <mergeCell ref="O51:O56"/>
    <mergeCell ref="Y17:Y21"/>
    <mergeCell ref="Y35:Y39"/>
    <mergeCell ref="B43:H43"/>
    <mergeCell ref="M42:S42"/>
    <mergeCell ref="B34:H34"/>
    <mergeCell ref="J34:K34"/>
    <mergeCell ref="J43:K43"/>
    <mergeCell ref="Y42:Y46"/>
    <mergeCell ref="Y26:Y30"/>
    <mergeCell ref="U42:V42"/>
    <mergeCell ref="B2:V2"/>
    <mergeCell ref="M24:S24"/>
    <mergeCell ref="M33:S33"/>
    <mergeCell ref="U4:V4"/>
    <mergeCell ref="B4:H4"/>
    <mergeCell ref="B15:H15"/>
    <mergeCell ref="M4:S4"/>
    <mergeCell ref="M13:S13"/>
    <mergeCell ref="J15:K15"/>
    <mergeCell ref="U24:V24"/>
    <mergeCell ref="U13:V13"/>
    <mergeCell ref="J25:K25"/>
    <mergeCell ref="U33:V33"/>
    <mergeCell ref="B25:H25"/>
    <mergeCell ref="J4:K4"/>
  </mergeCells>
  <phoneticPr fontId="0" type="noConversion"/>
  <conditionalFormatting sqref="B6:H11 M6:S11 M15:S20 B17:H22 M26:S31 B27:H32 Y31 M35:S38 B36:H41 M39 O39:S39 M40:S40 M44:S49 B45:H50">
    <cfRule type="expression" dxfId="1" priority="2" stopIfTrue="1">
      <formula>OR(WEEKDAY(B6,1)=1,WEEKDAY(B6,1)=7)</formula>
    </cfRule>
    <cfRule type="cellIs" dxfId="0" priority="3" stopIfTrue="1" operator="equal">
      <formula>""</formula>
    </cfRule>
  </conditionalFormatting>
  <printOptions horizontalCentered="1"/>
  <pageMargins left="0.25" right="0.25" top="0.25" bottom="0.35" header="0.25" footer="0.2"/>
  <pageSetup scale="85" orientation="landscape" r:id="rId1"/>
  <headerFooter>
    <oddFooter>&amp;L&amp;8&amp;K00-047Calendar Template © 2021 by Vertex42.com. Free to print.&amp;R&amp;8&amp;K00-047https://www.vertex42.com/calendars/school-calendar.html</oddFooter>
  </headerFooter>
  <rowBreaks count="1" manualBreakCount="1">
    <brk id="50" min="1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AA86E-390C-4676-B002-C0DC31BFCAE6}">
  <dimension ref="A1:C19"/>
  <sheetViews>
    <sheetView showGridLines="0" workbookViewId="0"/>
  </sheetViews>
  <sheetFormatPr defaultRowHeight="12.75" x14ac:dyDescent="0.2"/>
  <cols>
    <col min="1" max="1" width="2.85546875" style="24" customWidth="1"/>
    <col min="2" max="2" width="71.5703125" style="24" customWidth="1"/>
    <col min="3" max="3" width="22.28515625" customWidth="1"/>
  </cols>
  <sheetData>
    <row r="1" spans="1:3" ht="32.1" customHeight="1" x14ac:dyDescent="0.2">
      <c r="A1" s="12"/>
      <c r="B1" s="13" t="s">
        <v>25</v>
      </c>
      <c r="C1" s="14"/>
    </row>
    <row r="2" spans="1:3" ht="15" x14ac:dyDescent="0.2">
      <c r="A2" s="15"/>
      <c r="B2" s="16"/>
      <c r="C2" s="17"/>
    </row>
    <row r="3" spans="1:3" ht="15" x14ac:dyDescent="0.2">
      <c r="A3" s="15"/>
      <c r="B3" s="18" t="s">
        <v>26</v>
      </c>
      <c r="C3" s="17"/>
    </row>
    <row r="4" spans="1:3" ht="14.25" x14ac:dyDescent="0.2">
      <c r="A4" s="15"/>
      <c r="B4" s="11" t="s">
        <v>27</v>
      </c>
      <c r="C4" s="17"/>
    </row>
    <row r="5" spans="1:3" ht="15" x14ac:dyDescent="0.2">
      <c r="A5" s="15"/>
      <c r="B5" s="19"/>
      <c r="C5" s="17"/>
    </row>
    <row r="6" spans="1:3" ht="15.75" x14ac:dyDescent="0.25">
      <c r="A6" s="15"/>
      <c r="B6" s="20" t="s">
        <v>3</v>
      </c>
      <c r="C6" s="17"/>
    </row>
    <row r="7" spans="1:3" ht="15" x14ac:dyDescent="0.2">
      <c r="A7" s="15"/>
      <c r="B7" s="19"/>
      <c r="C7" s="17"/>
    </row>
    <row r="8" spans="1:3" ht="30" x14ac:dyDescent="0.2">
      <c r="A8" s="15"/>
      <c r="B8" s="19" t="s">
        <v>28</v>
      </c>
      <c r="C8" s="17"/>
    </row>
    <row r="9" spans="1:3" ht="15" x14ac:dyDescent="0.2">
      <c r="A9" s="15"/>
      <c r="B9" s="19"/>
      <c r="C9" s="17"/>
    </row>
    <row r="10" spans="1:3" ht="30" x14ac:dyDescent="0.2">
      <c r="A10" s="15"/>
      <c r="B10" s="19" t="s">
        <v>29</v>
      </c>
      <c r="C10" s="17"/>
    </row>
    <row r="11" spans="1:3" ht="15" x14ac:dyDescent="0.2">
      <c r="A11" s="15"/>
      <c r="B11" s="19"/>
      <c r="C11" s="17"/>
    </row>
    <row r="12" spans="1:3" ht="30" x14ac:dyDescent="0.2">
      <c r="A12" s="15"/>
      <c r="B12" s="19" t="s">
        <v>30</v>
      </c>
      <c r="C12" s="17"/>
    </row>
    <row r="13" spans="1:3" ht="15" x14ac:dyDescent="0.2">
      <c r="A13" s="15"/>
      <c r="B13" s="19"/>
      <c r="C13" s="17"/>
    </row>
    <row r="14" spans="1:3" ht="15.75" x14ac:dyDescent="0.25">
      <c r="A14" s="15"/>
      <c r="B14" s="20" t="s">
        <v>31</v>
      </c>
      <c r="C14" s="17"/>
    </row>
    <row r="15" spans="1:3" ht="15" x14ac:dyDescent="0.2">
      <c r="A15" s="15"/>
      <c r="B15" s="21" t="s">
        <v>32</v>
      </c>
      <c r="C15" s="17"/>
    </row>
    <row r="16" spans="1:3" ht="15" x14ac:dyDescent="0.2">
      <c r="A16" s="15"/>
      <c r="B16" s="22"/>
      <c r="C16" s="17"/>
    </row>
    <row r="17" spans="1:3" ht="15" x14ac:dyDescent="0.2">
      <c r="A17" s="15"/>
      <c r="B17" s="23" t="s">
        <v>33</v>
      </c>
      <c r="C17" s="17"/>
    </row>
    <row r="18" spans="1:3" ht="14.25" x14ac:dyDescent="0.2">
      <c r="A18" s="15"/>
      <c r="B18" s="15"/>
      <c r="C18" s="17"/>
    </row>
    <row r="19" spans="1:3" ht="14.25" x14ac:dyDescent="0.2">
      <c r="A19" s="15"/>
      <c r="B19" s="15"/>
      <c r="C19" s="17"/>
    </row>
  </sheetData>
  <hyperlinks>
    <hyperlink ref="B15" r:id="rId1" xr:uid="{F6B0F7B6-280E-4F9E-AE9A-A0B4D17EA2CF}"/>
    <hyperlink ref="B4" r:id="rId2" xr:uid="{D2E36A98-51E6-41FC-920F-DFAD9960EE47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EventCalendar</vt:lpstr>
      <vt:lpstr>©</vt:lpstr>
      <vt:lpstr>EventCalendar!Print_Area</vt:lpstr>
      <vt:lpstr>startday</vt:lpstr>
      <vt:lpstr>year</vt:lpstr>
    </vt:vector>
  </TitlesOfParts>
  <Manager/>
  <Company>Vertex42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Event Calendar Template</dc:title>
  <dc:subject/>
  <dc:creator>Vertex42.com</dc:creator>
  <cp:keywords/>
  <dc:description>(c) 2013-2021 Vertex42 LLC. All Rights Reserved. Free to Print.</dc:description>
  <cp:lastModifiedBy>Traci Bailey</cp:lastModifiedBy>
  <cp:revision/>
  <cp:lastPrinted>2026-03-17T20:07:04Z</cp:lastPrinted>
  <dcterms:created xsi:type="dcterms:W3CDTF">2004-08-16T18:44:14Z</dcterms:created>
  <dcterms:modified xsi:type="dcterms:W3CDTF">2026-05-07T19:57:17Z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2013-2021 Vertex42 LLC</vt:lpwstr>
  </property>
  <property fmtid="{D5CDD505-2E9C-101B-9397-08002B2CF9AE}" pid="3" name="Source">
    <vt:lpwstr>https://www.vertex42.com/calendars/school-calendar.html</vt:lpwstr>
  </property>
  <property fmtid="{D5CDD505-2E9C-101B-9397-08002B2CF9AE}" pid="4" name="Version">
    <vt:lpwstr>1.3.2</vt:lpwstr>
  </property>
</Properties>
</file>